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955" windowHeight="7545"/>
  </bookViews>
  <sheets>
    <sheet name="小数①" sheetId="20" r:id="rId1"/>
    <sheet name="小数②" sheetId="21" r:id="rId2"/>
    <sheet name="小数③" sheetId="22" r:id="rId3"/>
    <sheet name="小数④" sheetId="23" r:id="rId4"/>
    <sheet name="小数⑤" sheetId="24" r:id="rId5"/>
    <sheet name="小数⑥" sheetId="18" r:id="rId6"/>
    <sheet name="小数⑦" sheetId="19" r:id="rId7"/>
  </sheets>
  <definedNames>
    <definedName name="_xlnm.Print_Area" localSheetId="0">小数①!$A$1:$AL$48</definedName>
    <definedName name="_xlnm.Print_Area" localSheetId="1">小数②!$A$1:$AK$47</definedName>
    <definedName name="_xlnm.Print_Area" localSheetId="2">小数③!$A$1:$AK$61</definedName>
    <definedName name="_xlnm.Print_Area" localSheetId="3">小数④!$A$1:$AK$44</definedName>
    <definedName name="_xlnm.Print_Area" localSheetId="4">小数⑤!$A$1:$AK$44</definedName>
    <definedName name="_xlnm.Print_Area" localSheetId="5">小数⑥!$A$1:$AM$46</definedName>
    <definedName name="_xlnm.Print_Area" localSheetId="6">小数⑦!$A$1:$AM$46</definedName>
  </definedNames>
  <calcPr calcId="125725"/>
</workbook>
</file>

<file path=xl/calcChain.xml><?xml version="1.0" encoding="utf-8"?>
<calcChain xmlns="http://schemas.openxmlformats.org/spreadsheetml/2006/main">
  <c r="X16" i="19"/>
  <c r="W39" s="1"/>
  <c r="X20"/>
  <c r="AE20"/>
  <c r="AD43" s="1"/>
  <c r="AE16"/>
  <c r="AD39" s="1"/>
  <c r="X8"/>
  <c r="W31" s="1"/>
  <c r="AE12"/>
  <c r="AE8"/>
  <c r="AD31" s="1"/>
  <c r="AE4"/>
  <c r="AD27" s="1"/>
  <c r="X4"/>
  <c r="X12" i="18"/>
  <c r="AD8"/>
  <c r="AD31" s="1"/>
  <c r="X8"/>
  <c r="X12" i="19"/>
  <c r="J16"/>
  <c r="J39" s="1"/>
  <c r="D16"/>
  <c r="D39" s="1"/>
  <c r="D8"/>
  <c r="J8" s="1"/>
  <c r="J31" s="1"/>
  <c r="D12"/>
  <c r="D35" s="1"/>
  <c r="J20"/>
  <c r="J43" s="1"/>
  <c r="J12"/>
  <c r="J35" s="1"/>
  <c r="D4"/>
  <c r="J4" s="1"/>
  <c r="J27" s="1"/>
  <c r="AK16"/>
  <c r="AK8"/>
  <c r="AK12"/>
  <c r="AK4"/>
  <c r="AK20"/>
  <c r="D20"/>
  <c r="D43" s="1"/>
  <c r="AJ16" i="18"/>
  <c r="AJ39" s="1"/>
  <c r="D16"/>
  <c r="D39" s="1"/>
  <c r="J16"/>
  <c r="J39" s="1"/>
  <c r="W12" i="24"/>
  <c r="W34" s="1"/>
  <c r="AE34" s="1"/>
  <c r="C12"/>
  <c r="C34" s="1"/>
  <c r="K34" s="1"/>
  <c r="W10"/>
  <c r="W32" s="1"/>
  <c r="AE32" s="1"/>
  <c r="C10"/>
  <c r="C32" s="1"/>
  <c r="K32" s="1"/>
  <c r="W8"/>
  <c r="W30" s="1"/>
  <c r="AE30" s="1"/>
  <c r="W6"/>
  <c r="W28" s="1"/>
  <c r="AE28" s="1"/>
  <c r="C6"/>
  <c r="C28" s="1"/>
  <c r="K28" s="1"/>
  <c r="AE21"/>
  <c r="AE43" s="1"/>
  <c r="AE19"/>
  <c r="AE41" s="1"/>
  <c r="Y19"/>
  <c r="Y41" s="1"/>
  <c r="K19"/>
  <c r="K41" s="1"/>
  <c r="E19"/>
  <c r="E41" s="1"/>
  <c r="AE17"/>
  <c r="AE39" s="1"/>
  <c r="Y17"/>
  <c r="Y39" s="1"/>
  <c r="K17"/>
  <c r="K39" s="1"/>
  <c r="E17"/>
  <c r="E39" s="1"/>
  <c r="C30"/>
  <c r="K30"/>
  <c r="D23"/>
  <c r="AI23"/>
  <c r="V16" i="23"/>
  <c r="V38" s="1"/>
  <c r="H22"/>
  <c r="H44" s="1"/>
  <c r="V44" s="1"/>
  <c r="H20"/>
  <c r="H42" s="1"/>
  <c r="V42" s="1"/>
  <c r="C40"/>
  <c r="N40" s="1"/>
  <c r="L38"/>
  <c r="G14"/>
  <c r="G36" s="1"/>
  <c r="P14"/>
  <c r="P36" s="1"/>
  <c r="P12"/>
  <c r="P34" s="1"/>
  <c r="G12"/>
  <c r="G34" s="1"/>
  <c r="C10"/>
  <c r="C32" s="1"/>
  <c r="Q32" s="1"/>
  <c r="C8"/>
  <c r="C30" s="1"/>
  <c r="Q30" s="1"/>
  <c r="C4"/>
  <c r="C26" s="1"/>
  <c r="G4"/>
  <c r="G26" s="1"/>
  <c r="M6"/>
  <c r="M28" s="1"/>
  <c r="I6"/>
  <c r="I28" s="1"/>
  <c r="C18"/>
  <c r="D23"/>
  <c r="AI23"/>
  <c r="D25" i="21"/>
  <c r="D47" s="1"/>
  <c r="H25"/>
  <c r="H47" s="1"/>
  <c r="D23"/>
  <c r="D45" s="1"/>
  <c r="L45" s="1"/>
  <c r="D21"/>
  <c r="D43" s="1"/>
  <c r="L43" s="1"/>
  <c r="D19"/>
  <c r="D41" s="1"/>
  <c r="I19"/>
  <c r="I41" s="1"/>
  <c r="D17"/>
  <c r="D39" s="1"/>
  <c r="K39" s="1"/>
  <c r="D15"/>
  <c r="D37" s="1"/>
  <c r="I15"/>
  <c r="I37" s="1"/>
  <c r="D13"/>
  <c r="D35" s="1"/>
  <c r="I13"/>
  <c r="I35" s="1"/>
  <c r="D11"/>
  <c r="D33" s="1"/>
  <c r="H11"/>
  <c r="H33" s="1"/>
  <c r="D9"/>
  <c r="D31" s="1"/>
  <c r="L31" s="1"/>
  <c r="D4"/>
  <c r="D29" s="1"/>
  <c r="L29" s="1"/>
  <c r="D26"/>
  <c r="AI26"/>
  <c r="D25" i="20"/>
  <c r="AI25"/>
  <c r="AK25"/>
  <c r="S26"/>
  <c r="W26"/>
  <c r="D4" i="18"/>
  <c r="D27" s="1"/>
  <c r="J4"/>
  <c r="J27" s="1"/>
  <c r="D8"/>
  <c r="D31" s="1"/>
  <c r="J8"/>
  <c r="J31" s="1"/>
  <c r="D20"/>
  <c r="D43" s="1"/>
  <c r="J20"/>
  <c r="J43" s="1"/>
  <c r="D12"/>
  <c r="D35" s="1"/>
  <c r="J12"/>
  <c r="J35" s="1"/>
  <c r="AD4"/>
  <c r="AD27" s="1"/>
  <c r="AJ27" s="1"/>
  <c r="AJ4"/>
  <c r="AJ8"/>
  <c r="AD35"/>
  <c r="AJ12"/>
  <c r="AD16"/>
  <c r="AD39" s="1"/>
  <c r="X20"/>
  <c r="X43" s="1"/>
  <c r="AD20"/>
  <c r="AD43" s="1"/>
  <c r="D24"/>
  <c r="AI24"/>
  <c r="AK24"/>
  <c r="S25"/>
  <c r="W25"/>
  <c r="A26"/>
  <c r="B26"/>
  <c r="C26"/>
  <c r="D26"/>
  <c r="E26"/>
  <c r="G26"/>
  <c r="H26"/>
  <c r="I26"/>
  <c r="J26"/>
  <c r="K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27"/>
  <c r="H27"/>
  <c r="T27"/>
  <c r="A28"/>
  <c r="B28"/>
  <c r="C28"/>
  <c r="D28"/>
  <c r="E28"/>
  <c r="G28"/>
  <c r="H28"/>
  <c r="I28"/>
  <c r="J28"/>
  <c r="K28"/>
  <c r="M28"/>
  <c r="N28"/>
  <c r="P28"/>
  <c r="S28"/>
  <c r="A39"/>
  <c r="H3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30"/>
  <c r="B30"/>
  <c r="C30"/>
  <c r="D30"/>
  <c r="H30"/>
  <c r="J30"/>
  <c r="N30"/>
  <c r="P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31"/>
  <c r="H31"/>
  <c r="T31"/>
  <c r="A32"/>
  <c r="B32"/>
  <c r="C32"/>
  <c r="D32"/>
  <c r="H32"/>
  <c r="J32"/>
  <c r="N32"/>
  <c r="P32"/>
  <c r="S32"/>
  <c r="T32"/>
  <c r="A43"/>
  <c r="C43"/>
  <c r="H4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34"/>
  <c r="B34"/>
  <c r="C34"/>
  <c r="D34"/>
  <c r="H34"/>
  <c r="J34"/>
  <c r="N34"/>
  <c r="P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35"/>
  <c r="C35"/>
  <c r="H35"/>
  <c r="T35"/>
  <c r="A36"/>
  <c r="B36"/>
  <c r="C36"/>
  <c r="D36"/>
  <c r="H36"/>
  <c r="J36"/>
  <c r="N36"/>
  <c r="P36"/>
  <c r="S36"/>
  <c r="T36"/>
  <c r="U27"/>
  <c r="W27"/>
  <c r="AB2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38"/>
  <c r="B38"/>
  <c r="C38"/>
  <c r="D38"/>
  <c r="H38"/>
  <c r="J38"/>
  <c r="N38"/>
  <c r="P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U31"/>
  <c r="W31"/>
  <c r="AB31"/>
  <c r="T39"/>
  <c r="A40"/>
  <c r="B40"/>
  <c r="C40"/>
  <c r="D40"/>
  <c r="H40"/>
  <c r="J40"/>
  <c r="N40"/>
  <c r="P40"/>
  <c r="S40"/>
  <c r="T40"/>
  <c r="U35"/>
  <c r="W35"/>
  <c r="AB35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42"/>
  <c r="B42"/>
  <c r="C42"/>
  <c r="D42"/>
  <c r="H42"/>
  <c r="J42"/>
  <c r="N42"/>
  <c r="P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U39"/>
  <c r="W39"/>
  <c r="AB39"/>
  <c r="T43"/>
  <c r="A44"/>
  <c r="B44"/>
  <c r="C44"/>
  <c r="D44"/>
  <c r="H44"/>
  <c r="J44"/>
  <c r="N44"/>
  <c r="P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U43"/>
  <c r="AB43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46"/>
  <c r="B46"/>
  <c r="C46"/>
  <c r="D46"/>
  <c r="E46"/>
  <c r="G46"/>
  <c r="H46"/>
  <c r="I46"/>
  <c r="J46"/>
  <c r="K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D24" i="19"/>
  <c r="AI24"/>
  <c r="AK24"/>
  <c r="S25"/>
  <c r="W25"/>
  <c r="A26"/>
  <c r="B26"/>
  <c r="C26"/>
  <c r="D26"/>
  <c r="E26"/>
  <c r="G26"/>
  <c r="H26"/>
  <c r="I26"/>
  <c r="J26"/>
  <c r="K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27"/>
  <c r="H27"/>
  <c r="N27"/>
  <c r="A28"/>
  <c r="B28"/>
  <c r="C28"/>
  <c r="D28"/>
  <c r="E28"/>
  <c r="G28"/>
  <c r="H28"/>
  <c r="I28"/>
  <c r="J28"/>
  <c r="K28"/>
  <c r="M28"/>
  <c r="N28"/>
  <c r="P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31"/>
  <c r="H31"/>
  <c r="N31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30"/>
  <c r="B30"/>
  <c r="C30"/>
  <c r="D30"/>
  <c r="H30"/>
  <c r="J30"/>
  <c r="N30"/>
  <c r="P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35"/>
  <c r="H35"/>
  <c r="N35"/>
  <c r="A32"/>
  <c r="B32"/>
  <c r="C32"/>
  <c r="D32"/>
  <c r="H32"/>
  <c r="J32"/>
  <c r="N32"/>
  <c r="P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39"/>
  <c r="C39"/>
  <c r="H39"/>
  <c r="N39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34"/>
  <c r="B34"/>
  <c r="C34"/>
  <c r="D34"/>
  <c r="H34"/>
  <c r="J34"/>
  <c r="N34"/>
  <c r="P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43"/>
  <c r="C43"/>
  <c r="H43"/>
  <c r="N43"/>
  <c r="A36"/>
  <c r="B36"/>
  <c r="C36"/>
  <c r="D36"/>
  <c r="H36"/>
  <c r="J36"/>
  <c r="N36"/>
  <c r="P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T27"/>
  <c r="V27"/>
  <c r="AB27"/>
  <c r="AH2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38"/>
  <c r="B38"/>
  <c r="C38"/>
  <c r="D38"/>
  <c r="H38"/>
  <c r="J38"/>
  <c r="N38"/>
  <c r="P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T31"/>
  <c r="V31"/>
  <c r="AB31"/>
  <c r="AH31"/>
  <c r="A40"/>
  <c r="B40"/>
  <c r="C40"/>
  <c r="D40"/>
  <c r="H40"/>
  <c r="J40"/>
  <c r="N40"/>
  <c r="P40"/>
  <c r="S40"/>
  <c r="T35"/>
  <c r="V35"/>
  <c r="AB35"/>
  <c r="AH35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42"/>
  <c r="B42"/>
  <c r="C42"/>
  <c r="D42"/>
  <c r="H42"/>
  <c r="J42"/>
  <c r="N42"/>
  <c r="P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T39"/>
  <c r="V39"/>
  <c r="AB39"/>
  <c r="AH39"/>
  <c r="T40"/>
  <c r="U40"/>
  <c r="V40"/>
  <c r="W40"/>
  <c r="AA40"/>
  <c r="AC40"/>
  <c r="AG40"/>
  <c r="AI40"/>
  <c r="AL40"/>
  <c r="AM40"/>
  <c r="T43"/>
  <c r="AB43"/>
  <c r="AH43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T44"/>
  <c r="U44"/>
  <c r="V44"/>
  <c r="W44"/>
  <c r="X44"/>
  <c r="Z44"/>
  <c r="AA44"/>
  <c r="AB44"/>
  <c r="AC44"/>
  <c r="AD44"/>
  <c r="AF44"/>
  <c r="AG44"/>
  <c r="AH44"/>
  <c r="AI44"/>
  <c r="AJ44"/>
  <c r="AK44"/>
  <c r="AL44"/>
  <c r="AM44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D35"/>
  <c r="D31"/>
  <c r="D27"/>
  <c r="P27" s="1"/>
  <c r="W35"/>
  <c r="AJ35" s="1"/>
  <c r="X31" i="18"/>
  <c r="X16"/>
  <c r="X39" s="1"/>
  <c r="X35"/>
  <c r="AJ35" s="1"/>
  <c r="W43" i="19"/>
  <c r="W27"/>
  <c r="AJ27" s="1"/>
  <c r="X27" i="18"/>
  <c r="AJ31" i="19" l="1"/>
  <c r="AJ39"/>
  <c r="AJ43"/>
  <c r="C6" i="23"/>
  <c r="C28" s="1"/>
  <c r="O33" i="21"/>
  <c r="P35"/>
  <c r="P37"/>
  <c r="P35" i="18"/>
  <c r="P43"/>
  <c r="P31"/>
  <c r="P27"/>
  <c r="AB34" i="23"/>
  <c r="P39" i="19"/>
  <c r="T26" i="23"/>
  <c r="P39" i="18"/>
  <c r="AB36" i="23"/>
  <c r="AJ31" i="18"/>
  <c r="AJ43"/>
  <c r="P43" i="19"/>
  <c r="P31"/>
  <c r="O47" i="21"/>
  <c r="P41"/>
  <c r="P35" i="19"/>
  <c r="C16" i="23"/>
  <c r="C38" s="1"/>
</calcChain>
</file>

<file path=xl/sharedStrings.xml><?xml version="1.0" encoding="utf-8"?>
<sst xmlns="http://schemas.openxmlformats.org/spreadsheetml/2006/main" count="527" uniqueCount="124">
  <si>
    <t>①</t>
    <phoneticPr fontId="2"/>
  </si>
  <si>
    <t>年</t>
    <rPh sb="0" eb="1">
      <t>ネン</t>
    </rPh>
    <phoneticPr fontId="2"/>
  </si>
  <si>
    <t>　</t>
    <phoneticPr fontId="2"/>
  </si>
  <si>
    <t>組</t>
    <rPh sb="0" eb="1">
      <t>クミ</t>
    </rPh>
    <phoneticPr fontId="2"/>
  </si>
  <si>
    <t>名前</t>
    <rPh sb="0" eb="2">
      <t>ナマエ</t>
    </rPh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</si>
  <si>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</si>
  <si>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</si>
  <si>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</si>
  <si>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</si>
  <si>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</si>
  <si>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</si>
  <si>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⑨</t>
    <phoneticPr fontId="2"/>
  </si>
  <si>
    <t>⑩</t>
    <phoneticPr fontId="2"/>
  </si>
  <si>
    <t>答え</t>
    <rPh sb="0" eb="1">
      <t>コタ</t>
    </rPh>
    <phoneticPr fontId="2"/>
  </si>
  <si>
    <t>⑤</t>
    <phoneticPr fontId="2"/>
  </si>
  <si>
    <t>　</t>
    <phoneticPr fontId="2"/>
  </si>
  <si>
    <t>⑥</t>
    <phoneticPr fontId="2"/>
  </si>
  <si>
    <t>⑦</t>
    <phoneticPr fontId="2"/>
  </si>
  <si>
    <t>④</t>
    <phoneticPr fontId="2"/>
  </si>
  <si>
    <t>　</t>
    <phoneticPr fontId="2"/>
  </si>
  <si>
    <t>◆</t>
    <phoneticPr fontId="2"/>
  </si>
  <si>
    <t>№</t>
    <phoneticPr fontId="2"/>
  </si>
  <si>
    <t>　</t>
    <phoneticPr fontId="2"/>
  </si>
  <si>
    <t>①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</si>
  <si>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</si>
  <si>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</si>
  <si>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</si>
  <si>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</si>
  <si>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</si>
  <si>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</si>
  <si>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</si>
  <si>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⑩</t>
    <phoneticPr fontId="2"/>
  </si>
  <si>
    <t>⑧</t>
    <phoneticPr fontId="2"/>
  </si>
  <si>
    <t>⑨</t>
    <phoneticPr fontId="2"/>
  </si>
  <si>
    <t>№</t>
    <phoneticPr fontId="2"/>
  </si>
  <si>
    <t>②</t>
    <phoneticPr fontId="2"/>
  </si>
  <si>
    <t>③</t>
    <phoneticPr fontId="2"/>
  </si>
  <si>
    <t>（</t>
    <phoneticPr fontId="2"/>
  </si>
  <si>
    <t>）</t>
    <phoneticPr fontId="2"/>
  </si>
  <si>
    <t>＝</t>
    <phoneticPr fontId="2"/>
  </si>
  <si>
    <t>　</t>
    <phoneticPr fontId="2"/>
  </si>
  <si>
    <t>⑩</t>
    <phoneticPr fontId="2"/>
  </si>
  <si>
    <t>ｍ</t>
    <phoneticPr fontId="2"/>
  </si>
  <si>
    <t>№</t>
    <phoneticPr fontId="2"/>
  </si>
  <si>
    <t>小数①</t>
    <rPh sb="0" eb="2">
      <t>ショウスウ</t>
    </rPh>
    <phoneticPr fontId="2"/>
  </si>
  <si>
    <t>次のテープの長さは，何cmですか。小数で表しましょう。</t>
    <rPh sb="0" eb="1">
      <t>ツギ</t>
    </rPh>
    <rPh sb="6" eb="7">
      <t>ナガ</t>
    </rPh>
    <rPh sb="10" eb="11">
      <t>ナン</t>
    </rPh>
    <rPh sb="17" eb="19">
      <t>ショウスウ</t>
    </rPh>
    <rPh sb="20" eb="21">
      <t>アラワ</t>
    </rPh>
    <phoneticPr fontId="2"/>
  </si>
  <si>
    <t>左のはしから，⑤～⑩までの長さは，それぞれ何cmですか。</t>
    <rPh sb="0" eb="1">
      <t>ヒダリ</t>
    </rPh>
    <rPh sb="13" eb="14">
      <t>ナガ</t>
    </rPh>
    <rPh sb="21" eb="22">
      <t>ナニ</t>
    </rPh>
    <phoneticPr fontId="2"/>
  </si>
  <si>
    <t>⑧</t>
    <phoneticPr fontId="2"/>
  </si>
  <si>
    <t>５.２ｃｍ</t>
    <phoneticPr fontId="2"/>
  </si>
  <si>
    <t>９.５ｃｍ</t>
    <phoneticPr fontId="2"/>
  </si>
  <si>
    <t>０.８ｃｍ</t>
    <phoneticPr fontId="2"/>
  </si>
  <si>
    <t>１０.９ｃｍ</t>
    <phoneticPr fontId="2"/>
  </si>
  <si>
    <t>０.６ｃｍ</t>
    <phoneticPr fontId="2"/>
  </si>
  <si>
    <t>３.４ｃｍ</t>
    <phoneticPr fontId="2"/>
  </si>
  <si>
    <t>７.３ｃｍ</t>
    <phoneticPr fontId="2"/>
  </si>
  <si>
    <t>９.７ｃｍ</t>
    <phoneticPr fontId="2"/>
  </si>
  <si>
    <t>１２.２ｃｍ</t>
    <phoneticPr fontId="2"/>
  </si>
  <si>
    <t>１１.１ｃｍ</t>
    <phoneticPr fontId="2"/>
  </si>
  <si>
    <t>小数②</t>
    <rPh sb="0" eb="2">
      <t>ショウスウ</t>
    </rPh>
    <phoneticPr fontId="2"/>
  </si>
  <si>
    <t>ｃｍ＝</t>
    <phoneticPr fontId="2"/>
  </si>
  <si>
    <t>ｍ＝</t>
    <phoneticPr fontId="2"/>
  </si>
  <si>
    <t>ｋｍ</t>
    <phoneticPr fontId="2"/>
  </si>
  <si>
    <t>ｍ</t>
    <phoneticPr fontId="2"/>
  </si>
  <si>
    <t>ｃｍ＝</t>
    <phoneticPr fontId="2"/>
  </si>
  <si>
    <t>ｃｍ</t>
    <phoneticPr fontId="2"/>
  </si>
  <si>
    <t>ｍｍ</t>
    <phoneticPr fontId="2"/>
  </si>
  <si>
    <t>ｇ＝</t>
    <phoneticPr fontId="2"/>
  </si>
  <si>
    <t>ｋｇ</t>
    <phoneticPr fontId="2"/>
  </si>
  <si>
    <t>№</t>
    <phoneticPr fontId="2"/>
  </si>
  <si>
    <t>小数③</t>
    <rPh sb="0" eb="2">
      <t>ショウスウ</t>
    </rPh>
    <phoneticPr fontId="2"/>
  </si>
  <si>
    <t>◆</t>
    <phoneticPr fontId="2"/>
  </si>
  <si>
    <t>(</t>
    <phoneticPr fontId="2"/>
  </si>
  <si>
    <t>）</t>
    <phoneticPr fontId="2"/>
  </si>
  <si>
    <t>次の①～⑤のめもりは,それぞれどんな大きさを表していますか。</t>
    <rPh sb="0" eb="1">
      <t>ツギ</t>
    </rPh>
    <rPh sb="18" eb="19">
      <t>オオ</t>
    </rPh>
    <rPh sb="22" eb="23">
      <t>アラワ</t>
    </rPh>
    <phoneticPr fontId="2"/>
  </si>
  <si>
    <t>cm</t>
    <phoneticPr fontId="2"/>
  </si>
  <si>
    <t>次の⑥～⑩のめもりは,それぞれどんな大きさを表していますか。</t>
    <rPh sb="0" eb="1">
      <t>ツギ</t>
    </rPh>
    <rPh sb="18" eb="19">
      <t>オオ</t>
    </rPh>
    <rPh sb="22" eb="23">
      <t>アラワ</t>
    </rPh>
    <phoneticPr fontId="2"/>
  </si>
  <si>
    <t>cm</t>
    <phoneticPr fontId="2"/>
  </si>
  <si>
    <t>です。</t>
    <phoneticPr fontId="2"/>
  </si>
  <si>
    <t>こ</t>
    <phoneticPr fontId="2"/>
  </si>
  <si>
    <t>0.1を</t>
    <phoneticPr fontId="2"/>
  </si>
  <si>
    <t>1を</t>
    <phoneticPr fontId="2"/>
  </si>
  <si>
    <t>こ，0.1を</t>
    <phoneticPr fontId="2"/>
  </si>
  <si>
    <t>こあわせた数は</t>
    <rPh sb="5" eb="6">
      <t>カズ</t>
    </rPh>
    <phoneticPr fontId="2"/>
  </si>
  <si>
    <t>⑧</t>
    <phoneticPr fontId="2"/>
  </si>
  <si>
    <t>は，0.1を</t>
    <phoneticPr fontId="2"/>
  </si>
  <si>
    <t>こ集めた数です。</t>
    <rPh sb="1" eb="2">
      <t>アツ</t>
    </rPh>
    <rPh sb="4" eb="5">
      <t>カズ</t>
    </rPh>
    <phoneticPr fontId="2"/>
  </si>
  <si>
    <t>こあわせた数です。</t>
    <rPh sb="5" eb="6">
      <t>カズ</t>
    </rPh>
    <phoneticPr fontId="2"/>
  </si>
  <si>
    <t>小数④</t>
    <rPh sb="0" eb="2">
      <t>ショウスウ</t>
    </rPh>
    <phoneticPr fontId="2"/>
  </si>
  <si>
    <t>と</t>
    <phoneticPr fontId="2"/>
  </si>
  <si>
    <t>をあわせた数は，</t>
    <rPh sb="5" eb="6">
      <t>カズ</t>
    </rPh>
    <phoneticPr fontId="2"/>
  </si>
  <si>
    <t>は，</t>
    <phoneticPr fontId="2"/>
  </si>
  <si>
    <t>をあわせた数です。</t>
    <rPh sb="5" eb="6">
      <t>カズ</t>
    </rPh>
    <phoneticPr fontId="2"/>
  </si>
  <si>
    <t>より</t>
    <phoneticPr fontId="2"/>
  </si>
  <si>
    <t>0.1小さい数は，</t>
    <rPh sb="3" eb="4">
      <t>チイ</t>
    </rPh>
    <rPh sb="6" eb="7">
      <t>カズ</t>
    </rPh>
    <phoneticPr fontId="2"/>
  </si>
  <si>
    <t>あつめた数は，</t>
    <rPh sb="4" eb="5">
      <t>カズ</t>
    </rPh>
    <phoneticPr fontId="2"/>
  </si>
  <si>
    <t>小数⑥</t>
    <rPh sb="0" eb="2">
      <t>ショウスウ</t>
    </rPh>
    <phoneticPr fontId="2"/>
  </si>
  <si>
    <t>小数⑦</t>
    <rPh sb="0" eb="2">
      <t>ショウスウ</t>
    </rPh>
    <phoneticPr fontId="2"/>
  </si>
  <si>
    <t>③</t>
    <phoneticPr fontId="2"/>
  </si>
  <si>
    <t>№</t>
    <phoneticPr fontId="2"/>
  </si>
  <si>
    <t>小数⑤</t>
    <rPh sb="0" eb="2">
      <t>ショウスウ</t>
    </rPh>
    <phoneticPr fontId="2"/>
  </si>
  <si>
    <t>次の数は，それぞれ0.1を何こ集めた数ですか。</t>
    <rPh sb="0" eb="1">
      <t>ツギ</t>
    </rPh>
    <rPh sb="2" eb="3">
      <t>カズ</t>
    </rPh>
    <rPh sb="13" eb="14">
      <t>ナニ</t>
    </rPh>
    <rPh sb="15" eb="16">
      <t>アツ</t>
    </rPh>
    <rPh sb="18" eb="19">
      <t>カズ</t>
    </rPh>
    <phoneticPr fontId="2"/>
  </si>
  <si>
    <t>（</t>
    <phoneticPr fontId="2"/>
  </si>
  <si>
    <t>）</t>
    <phoneticPr fontId="2"/>
  </si>
  <si>
    <t>大きいほうの数を○でかこみましょう。</t>
    <rPh sb="0" eb="1">
      <t>オオ</t>
    </rPh>
    <rPh sb="6" eb="7">
      <t>スウ</t>
    </rPh>
    <phoneticPr fontId="2"/>
  </si>
  <si>
    <t>⑦</t>
    <phoneticPr fontId="2"/>
  </si>
  <si>
    <t>（5×8）</t>
    <phoneticPr fontId="2"/>
  </si>
  <si>
    <t>（10×6）</t>
    <phoneticPr fontId="2"/>
  </si>
  <si>
    <t>＋</t>
    <phoneticPr fontId="2"/>
  </si>
  <si>
    <t>－</t>
    <phoneticPr fontId="2"/>
  </si>
  <si>
    <t>m</t>
    <phoneticPr fontId="2"/>
  </si>
  <si>
    <t>cm</t>
    <phoneticPr fontId="2"/>
  </si>
  <si>
    <t>◆筆算で計算しましょう。</t>
    <rPh sb="1" eb="3">
      <t>ヒッサン</t>
    </rPh>
    <rPh sb="4" eb="6">
      <t>ケイサン</t>
    </rPh>
    <phoneticPr fontId="2"/>
  </si>
  <si>
    <r>
      <t>ｄ</t>
    </r>
    <r>
      <rPr>
        <sz val="14"/>
        <rFont val="ＭＳ ゴシック"/>
        <family val="3"/>
        <charset val="128"/>
      </rPr>
      <t>L</t>
    </r>
    <r>
      <rPr>
        <sz val="14"/>
        <rFont val="ＭＳ 明朝"/>
        <family val="1"/>
        <charset val="128"/>
      </rPr>
      <t>＝</t>
    </r>
    <phoneticPr fontId="2"/>
  </si>
  <si>
    <t>L</t>
    <phoneticPr fontId="2"/>
  </si>
  <si>
    <r>
      <t>ｍ</t>
    </r>
    <r>
      <rPr>
        <sz val="14"/>
        <rFont val="ＭＳ ゴシック"/>
        <family val="3"/>
        <charset val="128"/>
      </rPr>
      <t>L</t>
    </r>
    <r>
      <rPr>
        <sz val="14"/>
        <rFont val="ＭＳ 明朝"/>
        <family val="1"/>
        <charset val="128"/>
      </rPr>
      <t>＝</t>
    </r>
    <phoneticPr fontId="2"/>
  </si>
  <si>
    <t>です。</t>
  </si>
  <si>
    <t>こと0.1を</t>
    <phoneticPr fontId="2"/>
  </si>
  <si>
    <t>は，1を</t>
    <phoneticPr fontId="2"/>
  </si>
  <si>
    <t>です。</t>
    <phoneticPr fontId="2"/>
  </si>
  <si>
    <t>1を</t>
    <phoneticPr fontId="2"/>
  </si>
  <si>
    <t>こ，0.1を</t>
    <phoneticPr fontId="2"/>
  </si>
  <si>
    <t>は，0.1を</t>
    <phoneticPr fontId="2"/>
  </si>
  <si>
    <t>0.1を</t>
    <phoneticPr fontId="2"/>
  </si>
  <si>
    <t>こ</t>
    <phoneticPr fontId="2"/>
  </si>
</sst>
</file>

<file path=xl/styles.xml><?xml version="1.0" encoding="utf-8"?>
<styleSheet xmlns="http://schemas.openxmlformats.org/spreadsheetml/2006/main">
  <numFmts count="3">
    <numFmt numFmtId="176" formatCode="0.0_ "/>
    <numFmt numFmtId="177" formatCode="0_ "/>
    <numFmt numFmtId="179" formatCode="0_);[Red]\(0\)"/>
  </numFmts>
  <fonts count="18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ゴシック"/>
      <family val="3"/>
      <charset val="128"/>
    </font>
    <font>
      <sz val="20"/>
      <color indexed="10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4"/>
      <color indexed="9"/>
      <name val="ＭＳ 明朝"/>
      <family val="1"/>
      <charset val="128"/>
    </font>
    <font>
      <sz val="20"/>
      <name val="ＭＳ ゴシック"/>
      <family val="3"/>
      <charset val="128"/>
    </font>
    <font>
      <sz val="16"/>
      <name val="ＭＳ 明朝"/>
      <family val="1"/>
      <charset val="128"/>
    </font>
    <font>
      <sz val="16"/>
      <color indexed="9"/>
      <name val="ＭＳ 明朝"/>
      <family val="1"/>
      <charset val="128"/>
    </font>
    <font>
      <sz val="16"/>
      <color indexed="10"/>
      <name val="ＭＳ 明朝"/>
      <family val="1"/>
      <charset val="128"/>
    </font>
    <font>
      <sz val="20"/>
      <color indexed="9"/>
      <name val="ＭＳ 明朝"/>
      <family val="1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color indexed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189">
    <xf numFmtId="0" fontId="0" fillId="0" borderId="0" xfId="0"/>
    <xf numFmtId="0" fontId="1" fillId="0" borderId="0" xfId="1">
      <alignment vertical="center"/>
    </xf>
    <xf numFmtId="0" fontId="3" fillId="0" borderId="0" xfId="1" applyFont="1">
      <alignment vertical="center"/>
    </xf>
    <xf numFmtId="0" fontId="1" fillId="0" borderId="1" xfId="1" applyBorder="1">
      <alignment vertical="center"/>
    </xf>
    <xf numFmtId="0" fontId="1" fillId="0" borderId="0" xfId="1" applyFont="1">
      <alignment vertical="center"/>
    </xf>
    <xf numFmtId="0" fontId="4" fillId="0" borderId="1" xfId="1" applyFont="1" applyBorder="1">
      <alignment vertical="center"/>
    </xf>
    <xf numFmtId="0" fontId="1" fillId="0" borderId="1" xfId="1" applyFont="1" applyBorder="1">
      <alignment vertical="center"/>
    </xf>
    <xf numFmtId="0" fontId="5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7" fillId="0" borderId="0" xfId="1" applyFont="1">
      <alignment vertical="center"/>
    </xf>
    <xf numFmtId="0" fontId="9" fillId="0" borderId="0" xfId="1" applyFont="1">
      <alignment vertical="center"/>
    </xf>
    <xf numFmtId="0" fontId="3" fillId="0" borderId="0" xfId="1" applyFont="1" applyAlignment="1">
      <alignment vertical="center"/>
    </xf>
    <xf numFmtId="0" fontId="8" fillId="0" borderId="0" xfId="1" applyFont="1">
      <alignment vertical="center"/>
    </xf>
    <xf numFmtId="0" fontId="9" fillId="0" borderId="0" xfId="1" applyNumberFormat="1" applyFont="1" applyAlignment="1">
      <alignment vertical="center"/>
    </xf>
    <xf numFmtId="0" fontId="9" fillId="0" borderId="0" xfId="1" applyFont="1" applyAlignment="1">
      <alignment vertical="center"/>
    </xf>
    <xf numFmtId="0" fontId="8" fillId="0" borderId="0" xfId="1" applyNumberFormat="1" applyFont="1" applyAlignment="1">
      <alignment vertical="center"/>
    </xf>
    <xf numFmtId="0" fontId="5" fillId="0" borderId="0" xfId="1" applyNumberFormat="1" applyFont="1" applyAlignment="1">
      <alignment vertical="center"/>
    </xf>
    <xf numFmtId="0" fontId="1" fillId="0" borderId="0" xfId="2">
      <alignment vertical="center"/>
    </xf>
    <xf numFmtId="0" fontId="3" fillId="0" borderId="0" xfId="2" applyFont="1">
      <alignment vertical="center"/>
    </xf>
    <xf numFmtId="0" fontId="1" fillId="0" borderId="1" xfId="2" applyBorder="1">
      <alignment vertical="center"/>
    </xf>
    <xf numFmtId="0" fontId="1" fillId="0" borderId="1" xfId="2" applyBorder="1" applyAlignment="1">
      <alignment vertical="center"/>
    </xf>
    <xf numFmtId="0" fontId="4" fillId="0" borderId="1" xfId="2" applyFont="1" applyBorder="1">
      <alignment vertical="center"/>
    </xf>
    <xf numFmtId="0" fontId="1" fillId="0" borderId="0" xfId="2" quotePrefix="1" applyAlignment="1">
      <alignment vertical="center"/>
    </xf>
    <xf numFmtId="0" fontId="1" fillId="0" borderId="0" xfId="2" applyAlignment="1">
      <alignment vertical="center"/>
    </xf>
    <xf numFmtId="0" fontId="1" fillId="0" borderId="2" xfId="2" applyBorder="1" applyAlignment="1">
      <alignment vertical="center"/>
    </xf>
    <xf numFmtId="0" fontId="1" fillId="0" borderId="3" xfId="2" applyBorder="1" applyAlignment="1">
      <alignment vertical="center"/>
    </xf>
    <xf numFmtId="0" fontId="1" fillId="0" borderId="4" xfId="2" applyBorder="1" applyAlignment="1">
      <alignment vertical="center"/>
    </xf>
    <xf numFmtId="0" fontId="1" fillId="0" borderId="0" xfId="2" applyBorder="1" applyAlignment="1">
      <alignment vertical="center"/>
    </xf>
    <xf numFmtId="0" fontId="1" fillId="0" borderId="3" xfId="2" applyBorder="1">
      <alignment vertical="center"/>
    </xf>
    <xf numFmtId="0" fontId="1" fillId="0" borderId="4" xfId="2" applyBorder="1">
      <alignment vertical="center"/>
    </xf>
    <xf numFmtId="0" fontId="6" fillId="0" borderId="0" xfId="2" applyFont="1" applyAlignment="1">
      <alignment vertical="center"/>
    </xf>
    <xf numFmtId="0" fontId="1" fillId="0" borderId="0" xfId="2" applyFont="1" applyAlignment="1">
      <alignment vertical="center"/>
    </xf>
    <xf numFmtId="0" fontId="1" fillId="0" borderId="0" xfId="2" applyBorder="1">
      <alignment vertical="center"/>
    </xf>
    <xf numFmtId="0" fontId="1" fillId="0" borderId="0" xfId="2" quotePrefix="1" applyBorder="1" applyAlignment="1">
      <alignment vertical="center"/>
    </xf>
    <xf numFmtId="0" fontId="1" fillId="0" borderId="0" xfId="2" applyBorder="1" applyAlignment="1">
      <alignment horizontal="center" vertical="center"/>
    </xf>
    <xf numFmtId="0" fontId="1" fillId="0" borderId="0" xfId="2" applyFont="1" applyBorder="1" applyAlignment="1">
      <alignment vertical="center"/>
    </xf>
    <xf numFmtId="0" fontId="1" fillId="0" borderId="0" xfId="2" applyFont="1" applyBorder="1">
      <alignment vertical="center"/>
    </xf>
    <xf numFmtId="0" fontId="1" fillId="0" borderId="0" xfId="2" applyFont="1" applyBorder="1" applyAlignment="1">
      <alignment horizontal="center" vertical="center"/>
    </xf>
    <xf numFmtId="0" fontId="1" fillId="0" borderId="5" xfId="2" quotePrefix="1" applyBorder="1" applyAlignment="1">
      <alignment vertical="center"/>
    </xf>
    <xf numFmtId="0" fontId="1" fillId="0" borderId="5" xfId="2" applyBorder="1" applyAlignment="1">
      <alignment vertical="center"/>
    </xf>
    <xf numFmtId="0" fontId="1" fillId="0" borderId="5" xfId="2" applyBorder="1">
      <alignment vertical="center"/>
    </xf>
    <xf numFmtId="0" fontId="1" fillId="0" borderId="0" xfId="2" quotePrefix="1" applyBorder="1" applyAlignment="1">
      <alignment horizontal="center" vertical="center"/>
    </xf>
    <xf numFmtId="0" fontId="1" fillId="0" borderId="6" xfId="2" applyBorder="1" applyAlignment="1">
      <alignment horizontal="center" vertical="center"/>
    </xf>
    <xf numFmtId="0" fontId="1" fillId="0" borderId="7" xfId="2" applyBorder="1">
      <alignment vertical="center"/>
    </xf>
    <xf numFmtId="0" fontId="1" fillId="0" borderId="8" xfId="2" quotePrefix="1" applyBorder="1" applyAlignment="1">
      <alignment vertical="center"/>
    </xf>
    <xf numFmtId="0" fontId="1" fillId="0" borderId="9" xfId="2" applyBorder="1" applyAlignment="1">
      <alignment vertical="center"/>
    </xf>
    <xf numFmtId="0" fontId="1" fillId="0" borderId="10" xfId="2" applyBorder="1" applyAlignment="1">
      <alignment vertical="center"/>
    </xf>
    <xf numFmtId="0" fontId="1" fillId="0" borderId="8" xfId="2" applyBorder="1" applyAlignment="1">
      <alignment vertical="center"/>
    </xf>
    <xf numFmtId="0" fontId="1" fillId="0" borderId="10" xfId="2" applyFont="1" applyBorder="1" applyAlignment="1">
      <alignment vertical="center"/>
    </xf>
    <xf numFmtId="0" fontId="1" fillId="0" borderId="11" xfId="2" applyBorder="1" applyAlignment="1">
      <alignment vertical="center"/>
    </xf>
    <xf numFmtId="0" fontId="1" fillId="0" borderId="9" xfId="2" applyFont="1" applyBorder="1" applyAlignment="1">
      <alignment vertical="center"/>
    </xf>
    <xf numFmtId="0" fontId="1" fillId="0" borderId="8" xfId="2" applyBorder="1">
      <alignment vertical="center"/>
    </xf>
    <xf numFmtId="0" fontId="1" fillId="0" borderId="9" xfId="2" quotePrefix="1" applyBorder="1" applyAlignment="1">
      <alignment vertical="center"/>
    </xf>
    <xf numFmtId="0" fontId="1" fillId="0" borderId="10" xfId="2" quotePrefix="1" applyBorder="1" applyAlignment="1">
      <alignment vertical="center"/>
    </xf>
    <xf numFmtId="0" fontId="1" fillId="0" borderId="9" xfId="2" applyBorder="1">
      <alignment vertical="center"/>
    </xf>
    <xf numFmtId="0" fontId="1" fillId="0" borderId="10" xfId="2" applyBorder="1">
      <alignment vertical="center"/>
    </xf>
    <xf numFmtId="0" fontId="0" fillId="0" borderId="0" xfId="0" applyBorder="1"/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/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13" fillId="0" borderId="0" xfId="1" applyFont="1">
      <alignment vertical="center"/>
    </xf>
    <xf numFmtId="0" fontId="6" fillId="0" borderId="0" xfId="1" applyFont="1">
      <alignment vertical="center"/>
    </xf>
    <xf numFmtId="0" fontId="1" fillId="0" borderId="0" xfId="2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0" borderId="12" xfId="2" applyBorder="1" applyAlignment="1">
      <alignment vertical="center"/>
    </xf>
    <xf numFmtId="0" fontId="1" fillId="0" borderId="12" xfId="2" applyBorder="1">
      <alignment vertical="center"/>
    </xf>
    <xf numFmtId="0" fontId="1" fillId="0" borderId="13" xfId="2" quotePrefix="1" applyBorder="1" applyAlignment="1">
      <alignment vertical="center"/>
    </xf>
    <xf numFmtId="0" fontId="1" fillId="0" borderId="13" xfId="2" applyBorder="1" applyAlignment="1">
      <alignment vertical="center"/>
    </xf>
    <xf numFmtId="0" fontId="1" fillId="0" borderId="14" xfId="2" applyBorder="1">
      <alignment vertical="center"/>
    </xf>
    <xf numFmtId="0" fontId="1" fillId="0" borderId="14" xfId="2" applyBorder="1" applyAlignment="1">
      <alignment vertical="center"/>
    </xf>
    <xf numFmtId="0" fontId="1" fillId="0" borderId="14" xfId="2" quotePrefix="1" applyBorder="1" applyAlignment="1">
      <alignment vertical="center"/>
    </xf>
    <xf numFmtId="0" fontId="1" fillId="0" borderId="13" xfId="2" applyBorder="1">
      <alignment vertical="center"/>
    </xf>
    <xf numFmtId="0" fontId="1" fillId="0" borderId="13" xfId="2" applyFont="1" applyBorder="1" applyAlignment="1">
      <alignment vertical="center"/>
    </xf>
    <xf numFmtId="0" fontId="1" fillId="0" borderId="0" xfId="2" applyFont="1">
      <alignment vertical="center"/>
    </xf>
    <xf numFmtId="0" fontId="1" fillId="0" borderId="15" xfId="1" applyBorder="1">
      <alignment vertical="center"/>
    </xf>
    <xf numFmtId="0" fontId="1" fillId="0" borderId="7" xfId="1" applyBorder="1">
      <alignment vertical="center"/>
    </xf>
    <xf numFmtId="0" fontId="1" fillId="0" borderId="5" xfId="1" applyBorder="1">
      <alignment vertical="center"/>
    </xf>
    <xf numFmtId="0" fontId="1" fillId="0" borderId="5" xfId="1" applyFont="1" applyBorder="1">
      <alignment vertical="center"/>
    </xf>
    <xf numFmtId="0" fontId="1" fillId="0" borderId="16" xfId="1" applyBorder="1">
      <alignment vertical="center"/>
    </xf>
    <xf numFmtId="0" fontId="5" fillId="0" borderId="0" xfId="2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0" xfId="1" applyFont="1" applyAlignment="1">
      <alignment vertical="center" shrinkToFit="1"/>
    </xf>
    <xf numFmtId="0" fontId="1" fillId="0" borderId="0" xfId="1" applyAlignment="1">
      <alignment vertical="center" shrinkToFit="1"/>
    </xf>
    <xf numFmtId="176" fontId="3" fillId="0" borderId="0" xfId="1" applyNumberFormat="1" applyFont="1" applyAlignment="1">
      <alignment vertical="center" shrinkToFit="1"/>
    </xf>
    <xf numFmtId="0" fontId="3" fillId="0" borderId="0" xfId="1" applyFont="1" applyAlignment="1">
      <alignment vertical="center" shrinkToFit="1"/>
    </xf>
    <xf numFmtId="176" fontId="1" fillId="0" borderId="0" xfId="1" applyNumberFormat="1" applyFont="1" applyAlignment="1">
      <alignment vertical="center" shrinkToFit="1"/>
    </xf>
    <xf numFmtId="0" fontId="1" fillId="0" borderId="5" xfId="1" applyBorder="1" applyAlignment="1">
      <alignment vertical="center" shrinkToFit="1"/>
    </xf>
    <xf numFmtId="0" fontId="6" fillId="0" borderId="0" xfId="1" applyFont="1" applyAlignment="1">
      <alignment vertical="center" shrinkToFit="1"/>
    </xf>
    <xf numFmtId="0" fontId="6" fillId="0" borderId="0" xfId="1" applyNumberFormat="1" applyFont="1" applyAlignment="1">
      <alignment vertical="center" shrinkToFit="1"/>
    </xf>
    <xf numFmtId="0" fontId="3" fillId="0" borderId="5" xfId="1" applyNumberFormat="1" applyFont="1" applyBorder="1" applyAlignment="1">
      <alignment vertical="center" shrinkToFit="1"/>
    </xf>
    <xf numFmtId="0" fontId="3" fillId="0" borderId="5" xfId="1" applyFont="1" applyBorder="1" applyAlignment="1">
      <alignment vertical="center" shrinkToFit="1"/>
    </xf>
    <xf numFmtId="177" fontId="3" fillId="0" borderId="0" xfId="1" applyNumberFormat="1" applyFont="1" applyAlignment="1">
      <alignment vertical="center" shrinkToFit="1"/>
    </xf>
    <xf numFmtId="179" fontId="1" fillId="0" borderId="0" xfId="1" applyNumberFormat="1" applyAlignment="1">
      <alignment vertical="center" shrinkToFit="1"/>
    </xf>
    <xf numFmtId="0" fontId="5" fillId="0" borderId="0" xfId="1" applyNumberFormat="1" applyFont="1" applyAlignment="1">
      <alignment horizontal="left" vertical="center"/>
    </xf>
    <xf numFmtId="0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1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0" borderId="1" xfId="1" applyBorder="1" applyAlignment="1">
      <alignment vertical="center"/>
    </xf>
    <xf numFmtId="0" fontId="16" fillId="0" borderId="6" xfId="2" applyFont="1" applyBorder="1" applyAlignment="1">
      <alignment horizontal="center" vertical="center"/>
    </xf>
    <xf numFmtId="176" fontId="1" fillId="0" borderId="0" xfId="2" applyNumberFormat="1" applyBorder="1" applyAlignment="1">
      <alignment horizontal="center" vertical="center" shrinkToFit="1"/>
    </xf>
    <xf numFmtId="0" fontId="1" fillId="0" borderId="6" xfId="2" applyFont="1" applyBorder="1" applyAlignment="1">
      <alignment horizontal="center" vertical="center" shrinkToFit="1"/>
    </xf>
    <xf numFmtId="0" fontId="16" fillId="0" borderId="0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" fillId="0" borderId="0" xfId="2" applyBorder="1" applyAlignment="1">
      <alignment horizontal="center" vertical="center"/>
    </xf>
    <xf numFmtId="0" fontId="1" fillId="0" borderId="1" xfId="2" applyBorder="1" applyAlignment="1">
      <alignment vertical="center"/>
    </xf>
    <xf numFmtId="0" fontId="1" fillId="0" borderId="0" xfId="2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0" borderId="15" xfId="2" applyBorder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1" fillId="0" borderId="17" xfId="2" applyFont="1" applyBorder="1" applyAlignment="1">
      <alignment horizontal="center" vertical="center"/>
    </xf>
    <xf numFmtId="0" fontId="1" fillId="0" borderId="17" xfId="2" quotePrefix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7" fillId="0" borderId="4" xfId="2" applyFont="1" applyBorder="1" applyAlignment="1">
      <alignment horizontal="center" vertical="center"/>
    </xf>
    <xf numFmtId="0" fontId="7" fillId="0" borderId="2" xfId="2" applyFont="1" applyBorder="1" applyAlignment="1">
      <alignment horizontal="right" vertical="center"/>
    </xf>
    <xf numFmtId="0" fontId="7" fillId="0" borderId="3" xfId="2" applyFont="1" applyBorder="1" applyAlignment="1">
      <alignment horizontal="right" vertical="center"/>
    </xf>
    <xf numFmtId="0" fontId="1" fillId="0" borderId="17" xfId="2" applyBorder="1" applyAlignment="1">
      <alignment horizontal="center" vertical="center"/>
    </xf>
    <xf numFmtId="0" fontId="1" fillId="0" borderId="21" xfId="2" applyBorder="1" applyAlignment="1">
      <alignment horizontal="center" vertical="center"/>
    </xf>
    <xf numFmtId="0" fontId="1" fillId="0" borderId="18" xfId="2" applyFont="1" applyBorder="1" applyAlignment="1">
      <alignment horizontal="center" vertical="center"/>
    </xf>
    <xf numFmtId="0" fontId="1" fillId="0" borderId="18" xfId="2" quotePrefix="1" applyBorder="1" applyAlignment="1">
      <alignment horizontal="center" vertical="center"/>
    </xf>
    <xf numFmtId="0" fontId="1" fillId="0" borderId="18" xfId="2" applyBorder="1" applyAlignment="1">
      <alignment horizontal="center" vertical="center"/>
    </xf>
    <xf numFmtId="0" fontId="7" fillId="0" borderId="19" xfId="2" applyFont="1" applyBorder="1" applyAlignment="1">
      <alignment horizontal="right" vertical="center"/>
    </xf>
    <xf numFmtId="0" fontId="7" fillId="0" borderId="20" xfId="2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8" fillId="0" borderId="17" xfId="2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8" fillId="0" borderId="0" xfId="1" applyNumberFormat="1" applyFont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176" fontId="3" fillId="0" borderId="0" xfId="1" applyNumberFormat="1" applyFont="1" applyAlignment="1">
      <alignment horizontal="center" vertical="center" shrinkToFit="1"/>
    </xf>
    <xf numFmtId="0" fontId="3" fillId="0" borderId="0" xfId="1" applyFont="1" applyAlignment="1">
      <alignment horizontal="center" vertical="center" shrinkToFit="1"/>
    </xf>
    <xf numFmtId="177" fontId="3" fillId="0" borderId="0" xfId="1" applyNumberFormat="1" applyFont="1" applyAlignment="1">
      <alignment horizontal="center" vertical="center" shrinkToFit="1"/>
    </xf>
    <xf numFmtId="0" fontId="6" fillId="0" borderId="0" xfId="1" applyNumberFormat="1" applyFont="1" applyBorder="1" applyAlignment="1">
      <alignment horizontal="center" vertical="center" shrinkToFit="1"/>
    </xf>
    <xf numFmtId="0" fontId="6" fillId="0" borderId="5" xfId="1" applyNumberFormat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179" fontId="3" fillId="0" borderId="0" xfId="1" applyNumberFormat="1" applyFont="1" applyAlignment="1">
      <alignment horizontal="center" vertical="center" shrinkToFit="1"/>
    </xf>
    <xf numFmtId="0" fontId="8" fillId="0" borderId="0" xfId="1" applyNumberFormat="1" applyFont="1" applyBorder="1" applyAlignment="1">
      <alignment horizontal="center" vertical="center"/>
    </xf>
    <xf numFmtId="0" fontId="8" fillId="0" borderId="5" xfId="1" applyNumberFormat="1" applyFont="1" applyBorder="1" applyAlignment="1">
      <alignment horizontal="center" vertical="center"/>
    </xf>
    <xf numFmtId="0" fontId="3" fillId="0" borderId="0" xfId="1" applyNumberFormat="1" applyFont="1" applyAlignment="1">
      <alignment horizontal="center" vertical="center" shrinkToFit="1"/>
    </xf>
    <xf numFmtId="0" fontId="8" fillId="0" borderId="0" xfId="1" applyFont="1" applyAlignment="1">
      <alignment horizontal="center" vertical="center"/>
    </xf>
    <xf numFmtId="176" fontId="6" fillId="0" borderId="0" xfId="1" applyNumberFormat="1" applyFont="1" applyAlignment="1">
      <alignment horizontal="center" vertical="center" shrinkToFit="1"/>
    </xf>
    <xf numFmtId="179" fontId="6" fillId="0" borderId="0" xfId="1" applyNumberFormat="1" applyFont="1" applyAlignment="1">
      <alignment horizontal="center" vertical="center" shrinkToFit="1"/>
    </xf>
    <xf numFmtId="0" fontId="6" fillId="0" borderId="1" xfId="1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1" fillId="0" borderId="20" xfId="2" applyBorder="1" applyAlignment="1">
      <alignment horizontal="center" vertical="center"/>
    </xf>
    <xf numFmtId="0" fontId="1" fillId="0" borderId="20" xfId="2" applyBorder="1">
      <alignment vertical="center"/>
    </xf>
    <xf numFmtId="0" fontId="1" fillId="0" borderId="20" xfId="1" applyBorder="1">
      <alignment vertical="center"/>
    </xf>
  </cellXfs>
  <cellStyles count="3">
    <cellStyle name="標準" xfId="0" builtinId="0"/>
    <cellStyle name="標準_ワークシート書式" xfId="1"/>
    <cellStyle name="標準_単位の換算（田中作成）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7</xdr:row>
      <xdr:rowOff>295275</xdr:rowOff>
    </xdr:from>
    <xdr:to>
      <xdr:col>30</xdr:col>
      <xdr:colOff>104775</xdr:colOff>
      <xdr:row>9</xdr:row>
      <xdr:rowOff>95250</xdr:rowOff>
    </xdr:to>
    <xdr:pic>
      <xdr:nvPicPr>
        <xdr:cNvPr id="96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2714625"/>
          <a:ext cx="47148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</xdr:colOff>
      <xdr:row>6</xdr:row>
      <xdr:rowOff>419100</xdr:rowOff>
    </xdr:from>
    <xdr:to>
      <xdr:col>23</xdr:col>
      <xdr:colOff>104775</xdr:colOff>
      <xdr:row>7</xdr:row>
      <xdr:rowOff>304800</xdr:rowOff>
    </xdr:to>
    <xdr:pic>
      <xdr:nvPicPr>
        <xdr:cNvPr id="964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375" y="2409825"/>
          <a:ext cx="34956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19</xdr:row>
      <xdr:rowOff>104775</xdr:rowOff>
    </xdr:from>
    <xdr:to>
      <xdr:col>30</xdr:col>
      <xdr:colOff>104775</xdr:colOff>
      <xdr:row>20</xdr:row>
      <xdr:rowOff>333375</xdr:rowOff>
    </xdr:to>
    <xdr:pic>
      <xdr:nvPicPr>
        <xdr:cNvPr id="964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7486650"/>
          <a:ext cx="47148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18</xdr:row>
      <xdr:rowOff>342900</xdr:rowOff>
    </xdr:from>
    <xdr:to>
      <xdr:col>3</xdr:col>
      <xdr:colOff>76200</xdr:colOff>
      <xdr:row>19</xdr:row>
      <xdr:rowOff>104775</xdr:rowOff>
    </xdr:to>
    <xdr:sp macro="" textlink="">
      <xdr:nvSpPr>
        <xdr:cNvPr id="9645" name="Line 5"/>
        <xdr:cNvSpPr>
          <a:spLocks noChangeShapeType="1"/>
        </xdr:cNvSpPr>
      </xdr:nvSpPr>
      <xdr:spPr bwMode="auto">
        <a:xfrm>
          <a:off x="561975" y="72961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104775</xdr:colOff>
      <xdr:row>18</xdr:row>
      <xdr:rowOff>342900</xdr:rowOff>
    </xdr:from>
    <xdr:to>
      <xdr:col>18</xdr:col>
      <xdr:colOff>104775</xdr:colOff>
      <xdr:row>19</xdr:row>
      <xdr:rowOff>104775</xdr:rowOff>
    </xdr:to>
    <xdr:sp macro="" textlink="">
      <xdr:nvSpPr>
        <xdr:cNvPr id="9646" name="Line 6"/>
        <xdr:cNvSpPr>
          <a:spLocks noChangeShapeType="1"/>
        </xdr:cNvSpPr>
      </xdr:nvSpPr>
      <xdr:spPr bwMode="auto">
        <a:xfrm>
          <a:off x="3019425" y="72961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18</xdr:row>
      <xdr:rowOff>352425</xdr:rowOff>
    </xdr:from>
    <xdr:to>
      <xdr:col>9</xdr:col>
      <xdr:colOff>133350</xdr:colOff>
      <xdr:row>19</xdr:row>
      <xdr:rowOff>114300</xdr:rowOff>
    </xdr:to>
    <xdr:sp macro="" textlink="">
      <xdr:nvSpPr>
        <xdr:cNvPr id="9647" name="Line 7"/>
        <xdr:cNvSpPr>
          <a:spLocks noChangeShapeType="1"/>
        </xdr:cNvSpPr>
      </xdr:nvSpPr>
      <xdr:spPr bwMode="auto">
        <a:xfrm>
          <a:off x="1590675" y="73056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9525</xdr:colOff>
      <xdr:row>18</xdr:row>
      <xdr:rowOff>342900</xdr:rowOff>
    </xdr:from>
    <xdr:to>
      <xdr:col>24</xdr:col>
      <xdr:colOff>9525</xdr:colOff>
      <xdr:row>19</xdr:row>
      <xdr:rowOff>104775</xdr:rowOff>
    </xdr:to>
    <xdr:sp macro="" textlink="">
      <xdr:nvSpPr>
        <xdr:cNvPr id="9648" name="Line 10"/>
        <xdr:cNvSpPr>
          <a:spLocks noChangeShapeType="1"/>
        </xdr:cNvSpPr>
      </xdr:nvSpPr>
      <xdr:spPr bwMode="auto">
        <a:xfrm>
          <a:off x="3895725" y="72961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2</xdr:col>
      <xdr:colOff>9525</xdr:colOff>
      <xdr:row>10</xdr:row>
      <xdr:rowOff>9525</xdr:rowOff>
    </xdr:from>
    <xdr:to>
      <xdr:col>3</xdr:col>
      <xdr:colOff>152400</xdr:colOff>
      <xdr:row>10</xdr:row>
      <xdr:rowOff>323850</xdr:rowOff>
    </xdr:to>
    <xdr:pic>
      <xdr:nvPicPr>
        <xdr:cNvPr id="96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371475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10</xdr:row>
      <xdr:rowOff>314325</xdr:rowOff>
    </xdr:from>
    <xdr:to>
      <xdr:col>30</xdr:col>
      <xdr:colOff>114300</xdr:colOff>
      <xdr:row>12</xdr:row>
      <xdr:rowOff>114300</xdr:rowOff>
    </xdr:to>
    <xdr:pic>
      <xdr:nvPicPr>
        <xdr:cNvPr id="965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4019550"/>
          <a:ext cx="47244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9525</xdr:rowOff>
    </xdr:from>
    <xdr:to>
      <xdr:col>31</xdr:col>
      <xdr:colOff>19050</xdr:colOff>
      <xdr:row>15</xdr:row>
      <xdr:rowOff>238125</xdr:rowOff>
    </xdr:to>
    <xdr:pic>
      <xdr:nvPicPr>
        <xdr:cNvPr id="965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5429250"/>
          <a:ext cx="47148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85725</xdr:colOff>
      <xdr:row>13</xdr:row>
      <xdr:rowOff>133350</xdr:rowOff>
    </xdr:from>
    <xdr:to>
      <xdr:col>27</xdr:col>
      <xdr:colOff>47625</xdr:colOff>
      <xdr:row>14</xdr:row>
      <xdr:rowOff>19050</xdr:rowOff>
    </xdr:to>
    <xdr:pic>
      <xdr:nvPicPr>
        <xdr:cNvPr id="965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" y="5124450"/>
          <a:ext cx="40100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38100</xdr:colOff>
      <xdr:row>18</xdr:row>
      <xdr:rowOff>342900</xdr:rowOff>
    </xdr:from>
    <xdr:to>
      <xdr:col>27</xdr:col>
      <xdr:colOff>38100</xdr:colOff>
      <xdr:row>19</xdr:row>
      <xdr:rowOff>104775</xdr:rowOff>
    </xdr:to>
    <xdr:sp macro="" textlink="">
      <xdr:nvSpPr>
        <xdr:cNvPr id="9653" name="Line 16"/>
        <xdr:cNvSpPr>
          <a:spLocks noChangeShapeType="1"/>
        </xdr:cNvSpPr>
      </xdr:nvSpPr>
      <xdr:spPr bwMode="auto">
        <a:xfrm>
          <a:off x="4410075" y="72961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29</xdr:col>
      <xdr:colOff>123825</xdr:colOff>
      <xdr:row>18</xdr:row>
      <xdr:rowOff>342900</xdr:rowOff>
    </xdr:from>
    <xdr:to>
      <xdr:col>29</xdr:col>
      <xdr:colOff>123825</xdr:colOff>
      <xdr:row>19</xdr:row>
      <xdr:rowOff>104775</xdr:rowOff>
    </xdr:to>
    <xdr:sp macro="" textlink="">
      <xdr:nvSpPr>
        <xdr:cNvPr id="9654" name="Line 17"/>
        <xdr:cNvSpPr>
          <a:spLocks noChangeShapeType="1"/>
        </xdr:cNvSpPr>
      </xdr:nvSpPr>
      <xdr:spPr bwMode="auto">
        <a:xfrm>
          <a:off x="4819650" y="72961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</xdr:col>
      <xdr:colOff>85725</xdr:colOff>
      <xdr:row>31</xdr:row>
      <xdr:rowOff>295275</xdr:rowOff>
    </xdr:from>
    <xdr:to>
      <xdr:col>30</xdr:col>
      <xdr:colOff>104775</xdr:colOff>
      <xdr:row>33</xdr:row>
      <xdr:rowOff>95250</xdr:rowOff>
    </xdr:to>
    <xdr:pic>
      <xdr:nvPicPr>
        <xdr:cNvPr id="9655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12239625"/>
          <a:ext cx="47148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</xdr:colOff>
      <xdr:row>30</xdr:row>
      <xdr:rowOff>419100</xdr:rowOff>
    </xdr:from>
    <xdr:to>
      <xdr:col>23</xdr:col>
      <xdr:colOff>104775</xdr:colOff>
      <xdr:row>31</xdr:row>
      <xdr:rowOff>304800</xdr:rowOff>
    </xdr:to>
    <xdr:pic>
      <xdr:nvPicPr>
        <xdr:cNvPr id="9656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375" y="11934825"/>
          <a:ext cx="34956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43</xdr:row>
      <xdr:rowOff>104775</xdr:rowOff>
    </xdr:from>
    <xdr:to>
      <xdr:col>30</xdr:col>
      <xdr:colOff>104775</xdr:colOff>
      <xdr:row>44</xdr:row>
      <xdr:rowOff>333375</xdr:rowOff>
    </xdr:to>
    <xdr:pic>
      <xdr:nvPicPr>
        <xdr:cNvPr id="9657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17011650"/>
          <a:ext cx="47148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42</xdr:row>
      <xdr:rowOff>342900</xdr:rowOff>
    </xdr:from>
    <xdr:to>
      <xdr:col>3</xdr:col>
      <xdr:colOff>76200</xdr:colOff>
      <xdr:row>43</xdr:row>
      <xdr:rowOff>104775</xdr:rowOff>
    </xdr:to>
    <xdr:sp macro="" textlink="">
      <xdr:nvSpPr>
        <xdr:cNvPr id="9658" name="Line 22"/>
        <xdr:cNvSpPr>
          <a:spLocks noChangeShapeType="1"/>
        </xdr:cNvSpPr>
      </xdr:nvSpPr>
      <xdr:spPr bwMode="auto">
        <a:xfrm>
          <a:off x="561975" y="168211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104775</xdr:colOff>
      <xdr:row>42</xdr:row>
      <xdr:rowOff>342900</xdr:rowOff>
    </xdr:from>
    <xdr:to>
      <xdr:col>18</xdr:col>
      <xdr:colOff>104775</xdr:colOff>
      <xdr:row>43</xdr:row>
      <xdr:rowOff>104775</xdr:rowOff>
    </xdr:to>
    <xdr:sp macro="" textlink="">
      <xdr:nvSpPr>
        <xdr:cNvPr id="9659" name="Line 23"/>
        <xdr:cNvSpPr>
          <a:spLocks noChangeShapeType="1"/>
        </xdr:cNvSpPr>
      </xdr:nvSpPr>
      <xdr:spPr bwMode="auto">
        <a:xfrm>
          <a:off x="3019425" y="168211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42</xdr:row>
      <xdr:rowOff>352425</xdr:rowOff>
    </xdr:from>
    <xdr:to>
      <xdr:col>9</xdr:col>
      <xdr:colOff>133350</xdr:colOff>
      <xdr:row>43</xdr:row>
      <xdr:rowOff>114300</xdr:rowOff>
    </xdr:to>
    <xdr:sp macro="" textlink="">
      <xdr:nvSpPr>
        <xdr:cNvPr id="9660" name="Line 24"/>
        <xdr:cNvSpPr>
          <a:spLocks noChangeShapeType="1"/>
        </xdr:cNvSpPr>
      </xdr:nvSpPr>
      <xdr:spPr bwMode="auto">
        <a:xfrm>
          <a:off x="1590675" y="168306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9525</xdr:colOff>
      <xdr:row>42</xdr:row>
      <xdr:rowOff>342900</xdr:rowOff>
    </xdr:from>
    <xdr:to>
      <xdr:col>24</xdr:col>
      <xdr:colOff>9525</xdr:colOff>
      <xdr:row>43</xdr:row>
      <xdr:rowOff>104775</xdr:rowOff>
    </xdr:to>
    <xdr:sp macro="" textlink="">
      <xdr:nvSpPr>
        <xdr:cNvPr id="9661" name="Line 25"/>
        <xdr:cNvSpPr>
          <a:spLocks noChangeShapeType="1"/>
        </xdr:cNvSpPr>
      </xdr:nvSpPr>
      <xdr:spPr bwMode="auto">
        <a:xfrm>
          <a:off x="3895725" y="168211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2</xdr:col>
      <xdr:colOff>9525</xdr:colOff>
      <xdr:row>34</xdr:row>
      <xdr:rowOff>9525</xdr:rowOff>
    </xdr:from>
    <xdr:to>
      <xdr:col>3</xdr:col>
      <xdr:colOff>152400</xdr:colOff>
      <xdr:row>34</xdr:row>
      <xdr:rowOff>323850</xdr:rowOff>
    </xdr:to>
    <xdr:pic>
      <xdr:nvPicPr>
        <xdr:cNvPr id="9662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323975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34</xdr:row>
      <xdr:rowOff>314325</xdr:rowOff>
    </xdr:from>
    <xdr:to>
      <xdr:col>30</xdr:col>
      <xdr:colOff>114300</xdr:colOff>
      <xdr:row>36</xdr:row>
      <xdr:rowOff>114300</xdr:rowOff>
    </xdr:to>
    <xdr:pic>
      <xdr:nvPicPr>
        <xdr:cNvPr id="9663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13544550"/>
          <a:ext cx="47244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38</xdr:row>
      <xdr:rowOff>9525</xdr:rowOff>
    </xdr:from>
    <xdr:to>
      <xdr:col>31</xdr:col>
      <xdr:colOff>19050</xdr:colOff>
      <xdr:row>39</xdr:row>
      <xdr:rowOff>238125</xdr:rowOff>
    </xdr:to>
    <xdr:pic>
      <xdr:nvPicPr>
        <xdr:cNvPr id="966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14954250"/>
          <a:ext cx="47148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85725</xdr:colOff>
      <xdr:row>37</xdr:row>
      <xdr:rowOff>133350</xdr:rowOff>
    </xdr:from>
    <xdr:to>
      <xdr:col>27</xdr:col>
      <xdr:colOff>47625</xdr:colOff>
      <xdr:row>38</xdr:row>
      <xdr:rowOff>19050</xdr:rowOff>
    </xdr:to>
    <xdr:pic>
      <xdr:nvPicPr>
        <xdr:cNvPr id="9665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" y="14649450"/>
          <a:ext cx="40100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38100</xdr:colOff>
      <xdr:row>42</xdr:row>
      <xdr:rowOff>342900</xdr:rowOff>
    </xdr:from>
    <xdr:to>
      <xdr:col>27</xdr:col>
      <xdr:colOff>38100</xdr:colOff>
      <xdr:row>43</xdr:row>
      <xdr:rowOff>104775</xdr:rowOff>
    </xdr:to>
    <xdr:sp macro="" textlink="">
      <xdr:nvSpPr>
        <xdr:cNvPr id="9666" name="Line 30"/>
        <xdr:cNvSpPr>
          <a:spLocks noChangeShapeType="1"/>
        </xdr:cNvSpPr>
      </xdr:nvSpPr>
      <xdr:spPr bwMode="auto">
        <a:xfrm>
          <a:off x="4410075" y="168211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29</xdr:col>
      <xdr:colOff>123825</xdr:colOff>
      <xdr:row>42</xdr:row>
      <xdr:rowOff>342900</xdr:rowOff>
    </xdr:from>
    <xdr:to>
      <xdr:col>29</xdr:col>
      <xdr:colOff>123825</xdr:colOff>
      <xdr:row>43</xdr:row>
      <xdr:rowOff>104775</xdr:rowOff>
    </xdr:to>
    <xdr:sp macro="" textlink="">
      <xdr:nvSpPr>
        <xdr:cNvPr id="9667" name="Line 31"/>
        <xdr:cNvSpPr>
          <a:spLocks noChangeShapeType="1"/>
        </xdr:cNvSpPr>
      </xdr:nvSpPr>
      <xdr:spPr bwMode="auto">
        <a:xfrm>
          <a:off x="4819650" y="168211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</xdr:col>
      <xdr:colOff>85725</xdr:colOff>
      <xdr:row>28</xdr:row>
      <xdr:rowOff>314325</xdr:rowOff>
    </xdr:from>
    <xdr:to>
      <xdr:col>30</xdr:col>
      <xdr:colOff>104775</xdr:colOff>
      <xdr:row>30</xdr:row>
      <xdr:rowOff>114300</xdr:rowOff>
    </xdr:to>
    <xdr:pic>
      <xdr:nvPicPr>
        <xdr:cNvPr id="9668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10972800"/>
          <a:ext cx="47148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</xdr:colOff>
      <xdr:row>28</xdr:row>
      <xdr:rowOff>9525</xdr:rowOff>
    </xdr:from>
    <xdr:to>
      <xdr:col>13</xdr:col>
      <xdr:colOff>152400</xdr:colOff>
      <xdr:row>28</xdr:row>
      <xdr:rowOff>323850</xdr:rowOff>
    </xdr:to>
    <xdr:pic>
      <xdr:nvPicPr>
        <xdr:cNvPr id="9669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375" y="10668000"/>
          <a:ext cx="1924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4</xdr:row>
      <xdr:rowOff>304800</xdr:rowOff>
    </xdr:from>
    <xdr:to>
      <xdr:col>30</xdr:col>
      <xdr:colOff>114300</xdr:colOff>
      <xdr:row>6</xdr:row>
      <xdr:rowOff>104775</xdr:rowOff>
    </xdr:to>
    <xdr:pic>
      <xdr:nvPicPr>
        <xdr:cNvPr id="9670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438275"/>
          <a:ext cx="47148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4</xdr:row>
      <xdr:rowOff>0</xdr:rowOff>
    </xdr:from>
    <xdr:to>
      <xdr:col>14</xdr:col>
      <xdr:colOff>0</xdr:colOff>
      <xdr:row>4</xdr:row>
      <xdr:rowOff>314325</xdr:rowOff>
    </xdr:to>
    <xdr:pic>
      <xdr:nvPicPr>
        <xdr:cNvPr id="9671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2900" y="1133475"/>
          <a:ext cx="1924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28575</xdr:rowOff>
    </xdr:from>
    <xdr:to>
      <xdr:col>3</xdr:col>
      <xdr:colOff>0</xdr:colOff>
      <xdr:row>9</xdr:row>
      <xdr:rowOff>9525</xdr:rowOff>
    </xdr:to>
    <xdr:sp macro="" textlink="">
      <xdr:nvSpPr>
        <xdr:cNvPr id="10747" name="Line 2"/>
        <xdr:cNvSpPr>
          <a:spLocks noChangeShapeType="1"/>
        </xdr:cNvSpPr>
      </xdr:nvSpPr>
      <xdr:spPr bwMode="auto">
        <a:xfrm flipV="1">
          <a:off x="485775" y="18478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8</xdr:row>
      <xdr:rowOff>47625</xdr:rowOff>
    </xdr:from>
    <xdr:to>
      <xdr:col>12</xdr:col>
      <xdr:colOff>0</xdr:colOff>
      <xdr:row>10</xdr:row>
      <xdr:rowOff>76200</xdr:rowOff>
    </xdr:to>
    <xdr:sp macro="" textlink="">
      <xdr:nvSpPr>
        <xdr:cNvPr id="10748" name="Line 3"/>
        <xdr:cNvSpPr>
          <a:spLocks noChangeShapeType="1"/>
        </xdr:cNvSpPr>
      </xdr:nvSpPr>
      <xdr:spPr bwMode="auto">
        <a:xfrm flipV="1">
          <a:off x="1943100" y="1866900"/>
          <a:ext cx="0" cy="885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0</xdr:colOff>
      <xdr:row>8</xdr:row>
      <xdr:rowOff>47625</xdr:rowOff>
    </xdr:from>
    <xdr:to>
      <xdr:col>27</xdr:col>
      <xdr:colOff>0</xdr:colOff>
      <xdr:row>12</xdr:row>
      <xdr:rowOff>85725</xdr:rowOff>
    </xdr:to>
    <xdr:sp macro="" textlink="">
      <xdr:nvSpPr>
        <xdr:cNvPr id="10749" name="Line 4"/>
        <xdr:cNvSpPr>
          <a:spLocks noChangeShapeType="1"/>
        </xdr:cNvSpPr>
      </xdr:nvSpPr>
      <xdr:spPr bwMode="auto">
        <a:xfrm flipV="1">
          <a:off x="4371975" y="1866900"/>
          <a:ext cx="0" cy="156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0</xdr:colOff>
      <xdr:row>8</xdr:row>
      <xdr:rowOff>28575</xdr:rowOff>
    </xdr:from>
    <xdr:to>
      <xdr:col>18</xdr:col>
      <xdr:colOff>0</xdr:colOff>
      <xdr:row>13</xdr:row>
      <xdr:rowOff>9525</xdr:rowOff>
    </xdr:to>
    <xdr:sp macro="" textlink="">
      <xdr:nvSpPr>
        <xdr:cNvPr id="10750" name="Line 5"/>
        <xdr:cNvSpPr>
          <a:spLocks noChangeShapeType="1"/>
        </xdr:cNvSpPr>
      </xdr:nvSpPr>
      <xdr:spPr bwMode="auto">
        <a:xfrm flipV="1">
          <a:off x="2914650" y="1847850"/>
          <a:ext cx="0" cy="160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34</xdr:col>
      <xdr:colOff>152400</xdr:colOff>
      <xdr:row>8</xdr:row>
      <xdr:rowOff>47625</xdr:rowOff>
    </xdr:from>
    <xdr:to>
      <xdr:col>34</xdr:col>
      <xdr:colOff>152400</xdr:colOff>
      <xdr:row>11</xdr:row>
      <xdr:rowOff>9525</xdr:rowOff>
    </xdr:to>
    <xdr:sp macro="" textlink="">
      <xdr:nvSpPr>
        <xdr:cNvPr id="10751" name="Line 6"/>
        <xdr:cNvSpPr>
          <a:spLocks noChangeShapeType="1"/>
        </xdr:cNvSpPr>
      </xdr:nvSpPr>
      <xdr:spPr bwMode="auto">
        <a:xfrm flipV="1">
          <a:off x="5657850" y="18669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0</xdr:colOff>
      <xdr:row>10</xdr:row>
      <xdr:rowOff>28575</xdr:rowOff>
    </xdr:from>
    <xdr:to>
      <xdr:col>8</xdr:col>
      <xdr:colOff>0</xdr:colOff>
      <xdr:row>11</xdr:row>
      <xdr:rowOff>9525</xdr:rowOff>
    </xdr:to>
    <xdr:sp macro="" textlink="">
      <xdr:nvSpPr>
        <xdr:cNvPr id="10752" name="Line 7"/>
        <xdr:cNvSpPr>
          <a:spLocks noChangeShapeType="1"/>
        </xdr:cNvSpPr>
      </xdr:nvSpPr>
      <xdr:spPr bwMode="auto">
        <a:xfrm flipV="1">
          <a:off x="1295400" y="2705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0</xdr:colOff>
      <xdr:row>12</xdr:row>
      <xdr:rowOff>28575</xdr:rowOff>
    </xdr:from>
    <xdr:to>
      <xdr:col>13</xdr:col>
      <xdr:colOff>0</xdr:colOff>
      <xdr:row>13</xdr:row>
      <xdr:rowOff>9525</xdr:rowOff>
    </xdr:to>
    <xdr:sp macro="" textlink="">
      <xdr:nvSpPr>
        <xdr:cNvPr id="10753" name="Line 8"/>
        <xdr:cNvSpPr>
          <a:spLocks noChangeShapeType="1"/>
        </xdr:cNvSpPr>
      </xdr:nvSpPr>
      <xdr:spPr bwMode="auto">
        <a:xfrm flipV="1">
          <a:off x="2105025" y="337185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0</xdr:colOff>
      <xdr:row>12</xdr:row>
      <xdr:rowOff>28575</xdr:rowOff>
    </xdr:from>
    <xdr:to>
      <xdr:col>23</xdr:col>
      <xdr:colOff>0</xdr:colOff>
      <xdr:row>13</xdr:row>
      <xdr:rowOff>9525</xdr:rowOff>
    </xdr:to>
    <xdr:sp macro="" textlink="">
      <xdr:nvSpPr>
        <xdr:cNvPr id="10754" name="Line 9"/>
        <xdr:cNvSpPr>
          <a:spLocks noChangeShapeType="1"/>
        </xdr:cNvSpPr>
      </xdr:nvSpPr>
      <xdr:spPr bwMode="auto">
        <a:xfrm flipV="1">
          <a:off x="3724275" y="337185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30</xdr:col>
      <xdr:colOff>0</xdr:colOff>
      <xdr:row>10</xdr:row>
      <xdr:rowOff>28575</xdr:rowOff>
    </xdr:from>
    <xdr:to>
      <xdr:col>30</xdr:col>
      <xdr:colOff>0</xdr:colOff>
      <xdr:row>11</xdr:row>
      <xdr:rowOff>9525</xdr:rowOff>
    </xdr:to>
    <xdr:sp macro="" textlink="">
      <xdr:nvSpPr>
        <xdr:cNvPr id="10755" name="Line 11"/>
        <xdr:cNvSpPr>
          <a:spLocks noChangeShapeType="1"/>
        </xdr:cNvSpPr>
      </xdr:nvSpPr>
      <xdr:spPr bwMode="auto">
        <a:xfrm flipV="1">
          <a:off x="4857750" y="2705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266700</xdr:rowOff>
    </xdr:to>
    <xdr:sp macro="" textlink="">
      <xdr:nvSpPr>
        <xdr:cNvPr id="10756" name="Line 12"/>
        <xdr:cNvSpPr>
          <a:spLocks noChangeShapeType="1"/>
        </xdr:cNvSpPr>
      </xdr:nvSpPr>
      <xdr:spPr bwMode="auto">
        <a:xfrm flipV="1">
          <a:off x="971550" y="63150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0</xdr:colOff>
      <xdr:row>22</xdr:row>
      <xdr:rowOff>38100</xdr:rowOff>
    </xdr:from>
    <xdr:to>
      <xdr:col>13</xdr:col>
      <xdr:colOff>0</xdr:colOff>
      <xdr:row>24</xdr:row>
      <xdr:rowOff>66675</xdr:rowOff>
    </xdr:to>
    <xdr:sp macro="" textlink="">
      <xdr:nvSpPr>
        <xdr:cNvPr id="10757" name="Line 13"/>
        <xdr:cNvSpPr>
          <a:spLocks noChangeShapeType="1"/>
        </xdr:cNvSpPr>
      </xdr:nvSpPr>
      <xdr:spPr bwMode="auto">
        <a:xfrm flipV="1">
          <a:off x="2105025" y="6353175"/>
          <a:ext cx="0" cy="885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66675</xdr:colOff>
      <xdr:row>22</xdr:row>
      <xdr:rowOff>28575</xdr:rowOff>
    </xdr:from>
    <xdr:to>
      <xdr:col>30</xdr:col>
      <xdr:colOff>9525</xdr:colOff>
      <xdr:row>27</xdr:row>
      <xdr:rowOff>19050</xdr:rowOff>
    </xdr:to>
    <xdr:sp macro="" textlink="">
      <xdr:nvSpPr>
        <xdr:cNvPr id="10758" name="Line 14"/>
        <xdr:cNvSpPr>
          <a:spLocks noChangeShapeType="1"/>
        </xdr:cNvSpPr>
      </xdr:nvSpPr>
      <xdr:spPr bwMode="auto">
        <a:xfrm flipV="1">
          <a:off x="3790950" y="6343650"/>
          <a:ext cx="1076325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0</xdr:colOff>
      <xdr:row>22</xdr:row>
      <xdr:rowOff>28575</xdr:rowOff>
    </xdr:from>
    <xdr:to>
      <xdr:col>20</xdr:col>
      <xdr:colOff>152400</xdr:colOff>
      <xdr:row>27</xdr:row>
      <xdr:rowOff>0</xdr:rowOff>
    </xdr:to>
    <xdr:sp macro="" textlink="">
      <xdr:nvSpPr>
        <xdr:cNvPr id="10759" name="Line 15"/>
        <xdr:cNvSpPr>
          <a:spLocks noChangeShapeType="1"/>
        </xdr:cNvSpPr>
      </xdr:nvSpPr>
      <xdr:spPr bwMode="auto">
        <a:xfrm flipV="1">
          <a:off x="2590800" y="6343650"/>
          <a:ext cx="800100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33</xdr:col>
      <xdr:colOff>0</xdr:colOff>
      <xdr:row>21</xdr:row>
      <xdr:rowOff>76200</xdr:rowOff>
    </xdr:from>
    <xdr:to>
      <xdr:col>33</xdr:col>
      <xdr:colOff>0</xdr:colOff>
      <xdr:row>24</xdr:row>
      <xdr:rowOff>47625</xdr:rowOff>
    </xdr:to>
    <xdr:sp macro="" textlink="">
      <xdr:nvSpPr>
        <xdr:cNvPr id="10760" name="Line 16"/>
        <xdr:cNvSpPr>
          <a:spLocks noChangeShapeType="1"/>
        </xdr:cNvSpPr>
      </xdr:nvSpPr>
      <xdr:spPr bwMode="auto">
        <a:xfrm flipV="1">
          <a:off x="5343525" y="630555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0</xdr:colOff>
      <xdr:row>24</xdr:row>
      <xdr:rowOff>28575</xdr:rowOff>
    </xdr:from>
    <xdr:to>
      <xdr:col>8</xdr:col>
      <xdr:colOff>0</xdr:colOff>
      <xdr:row>25</xdr:row>
      <xdr:rowOff>9525</xdr:rowOff>
    </xdr:to>
    <xdr:sp macro="" textlink="">
      <xdr:nvSpPr>
        <xdr:cNvPr id="10761" name="Line 17"/>
        <xdr:cNvSpPr>
          <a:spLocks noChangeShapeType="1"/>
        </xdr:cNvSpPr>
      </xdr:nvSpPr>
      <xdr:spPr bwMode="auto">
        <a:xfrm flipV="1">
          <a:off x="1295400" y="72009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0</xdr:colOff>
      <xdr:row>26</xdr:row>
      <xdr:rowOff>28575</xdr:rowOff>
    </xdr:from>
    <xdr:to>
      <xdr:col>13</xdr:col>
      <xdr:colOff>0</xdr:colOff>
      <xdr:row>27</xdr:row>
      <xdr:rowOff>9525</xdr:rowOff>
    </xdr:to>
    <xdr:sp macro="" textlink="">
      <xdr:nvSpPr>
        <xdr:cNvPr id="10762" name="Line 18"/>
        <xdr:cNvSpPr>
          <a:spLocks noChangeShapeType="1"/>
        </xdr:cNvSpPr>
      </xdr:nvSpPr>
      <xdr:spPr bwMode="auto">
        <a:xfrm flipV="1">
          <a:off x="2105025" y="786765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0</xdr:colOff>
      <xdr:row>26</xdr:row>
      <xdr:rowOff>28575</xdr:rowOff>
    </xdr:from>
    <xdr:to>
      <xdr:col>23</xdr:col>
      <xdr:colOff>0</xdr:colOff>
      <xdr:row>27</xdr:row>
      <xdr:rowOff>9525</xdr:rowOff>
    </xdr:to>
    <xdr:sp macro="" textlink="">
      <xdr:nvSpPr>
        <xdr:cNvPr id="10763" name="Line 19"/>
        <xdr:cNvSpPr>
          <a:spLocks noChangeShapeType="1"/>
        </xdr:cNvSpPr>
      </xdr:nvSpPr>
      <xdr:spPr bwMode="auto">
        <a:xfrm flipV="1">
          <a:off x="3724275" y="786765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30</xdr:col>
      <xdr:colOff>0</xdr:colOff>
      <xdr:row>24</xdr:row>
      <xdr:rowOff>28575</xdr:rowOff>
    </xdr:from>
    <xdr:to>
      <xdr:col>30</xdr:col>
      <xdr:colOff>0</xdr:colOff>
      <xdr:row>25</xdr:row>
      <xdr:rowOff>9525</xdr:rowOff>
    </xdr:to>
    <xdr:sp macro="" textlink="">
      <xdr:nvSpPr>
        <xdr:cNvPr id="10764" name="Line 20"/>
        <xdr:cNvSpPr>
          <a:spLocks noChangeShapeType="1"/>
        </xdr:cNvSpPr>
      </xdr:nvSpPr>
      <xdr:spPr bwMode="auto">
        <a:xfrm flipV="1">
          <a:off x="4857750" y="72009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41</xdr:row>
      <xdr:rowOff>9525</xdr:rowOff>
    </xdr:to>
    <xdr:sp macro="" textlink="">
      <xdr:nvSpPr>
        <xdr:cNvPr id="10765" name="Line 21"/>
        <xdr:cNvSpPr>
          <a:spLocks noChangeShapeType="1"/>
        </xdr:cNvSpPr>
      </xdr:nvSpPr>
      <xdr:spPr bwMode="auto">
        <a:xfrm flipV="1">
          <a:off x="485775" y="1108710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40</xdr:row>
      <xdr:rowOff>47625</xdr:rowOff>
    </xdr:from>
    <xdr:to>
      <xdr:col>12</xdr:col>
      <xdr:colOff>0</xdr:colOff>
      <xdr:row>42</xdr:row>
      <xdr:rowOff>76200</xdr:rowOff>
    </xdr:to>
    <xdr:sp macro="" textlink="">
      <xdr:nvSpPr>
        <xdr:cNvPr id="10766" name="Line 22"/>
        <xdr:cNvSpPr>
          <a:spLocks noChangeShapeType="1"/>
        </xdr:cNvSpPr>
      </xdr:nvSpPr>
      <xdr:spPr bwMode="auto">
        <a:xfrm flipV="1">
          <a:off x="1943100" y="11106150"/>
          <a:ext cx="0" cy="885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0</xdr:colOff>
      <xdr:row>40</xdr:row>
      <xdr:rowOff>47625</xdr:rowOff>
    </xdr:from>
    <xdr:to>
      <xdr:col>27</xdr:col>
      <xdr:colOff>0</xdr:colOff>
      <xdr:row>44</xdr:row>
      <xdr:rowOff>85725</xdr:rowOff>
    </xdr:to>
    <xdr:sp macro="" textlink="">
      <xdr:nvSpPr>
        <xdr:cNvPr id="10767" name="Line 23"/>
        <xdr:cNvSpPr>
          <a:spLocks noChangeShapeType="1"/>
        </xdr:cNvSpPr>
      </xdr:nvSpPr>
      <xdr:spPr bwMode="auto">
        <a:xfrm flipV="1">
          <a:off x="4371975" y="11106150"/>
          <a:ext cx="0" cy="156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0</xdr:colOff>
      <xdr:row>40</xdr:row>
      <xdr:rowOff>28575</xdr:rowOff>
    </xdr:from>
    <xdr:to>
      <xdr:col>18</xdr:col>
      <xdr:colOff>0</xdr:colOff>
      <xdr:row>45</xdr:row>
      <xdr:rowOff>9525</xdr:rowOff>
    </xdr:to>
    <xdr:sp macro="" textlink="">
      <xdr:nvSpPr>
        <xdr:cNvPr id="10768" name="Line 24"/>
        <xdr:cNvSpPr>
          <a:spLocks noChangeShapeType="1"/>
        </xdr:cNvSpPr>
      </xdr:nvSpPr>
      <xdr:spPr bwMode="auto">
        <a:xfrm flipV="1">
          <a:off x="2914650" y="11087100"/>
          <a:ext cx="0" cy="160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34</xdr:col>
      <xdr:colOff>152400</xdr:colOff>
      <xdr:row>40</xdr:row>
      <xdr:rowOff>47625</xdr:rowOff>
    </xdr:from>
    <xdr:to>
      <xdr:col>34</xdr:col>
      <xdr:colOff>152400</xdr:colOff>
      <xdr:row>43</xdr:row>
      <xdr:rowOff>9525</xdr:rowOff>
    </xdr:to>
    <xdr:sp macro="" textlink="">
      <xdr:nvSpPr>
        <xdr:cNvPr id="10769" name="Line 25"/>
        <xdr:cNvSpPr>
          <a:spLocks noChangeShapeType="1"/>
        </xdr:cNvSpPr>
      </xdr:nvSpPr>
      <xdr:spPr bwMode="auto">
        <a:xfrm flipV="1">
          <a:off x="5657850" y="1110615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0</xdr:colOff>
      <xdr:row>42</xdr:row>
      <xdr:rowOff>28575</xdr:rowOff>
    </xdr:from>
    <xdr:to>
      <xdr:col>8</xdr:col>
      <xdr:colOff>0</xdr:colOff>
      <xdr:row>43</xdr:row>
      <xdr:rowOff>9525</xdr:rowOff>
    </xdr:to>
    <xdr:sp macro="" textlink="">
      <xdr:nvSpPr>
        <xdr:cNvPr id="10770" name="Line 26"/>
        <xdr:cNvSpPr>
          <a:spLocks noChangeShapeType="1"/>
        </xdr:cNvSpPr>
      </xdr:nvSpPr>
      <xdr:spPr bwMode="auto">
        <a:xfrm flipV="1">
          <a:off x="1295400" y="1194435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0</xdr:colOff>
      <xdr:row>44</xdr:row>
      <xdr:rowOff>28575</xdr:rowOff>
    </xdr:from>
    <xdr:to>
      <xdr:col>13</xdr:col>
      <xdr:colOff>0</xdr:colOff>
      <xdr:row>45</xdr:row>
      <xdr:rowOff>9525</xdr:rowOff>
    </xdr:to>
    <xdr:sp macro="" textlink="">
      <xdr:nvSpPr>
        <xdr:cNvPr id="10771" name="Line 27"/>
        <xdr:cNvSpPr>
          <a:spLocks noChangeShapeType="1"/>
        </xdr:cNvSpPr>
      </xdr:nvSpPr>
      <xdr:spPr bwMode="auto">
        <a:xfrm flipV="1">
          <a:off x="2105025" y="12611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0</xdr:colOff>
      <xdr:row>44</xdr:row>
      <xdr:rowOff>28575</xdr:rowOff>
    </xdr:from>
    <xdr:to>
      <xdr:col>23</xdr:col>
      <xdr:colOff>0</xdr:colOff>
      <xdr:row>45</xdr:row>
      <xdr:rowOff>9525</xdr:rowOff>
    </xdr:to>
    <xdr:sp macro="" textlink="">
      <xdr:nvSpPr>
        <xdr:cNvPr id="10772" name="Line 28"/>
        <xdr:cNvSpPr>
          <a:spLocks noChangeShapeType="1"/>
        </xdr:cNvSpPr>
      </xdr:nvSpPr>
      <xdr:spPr bwMode="auto">
        <a:xfrm flipV="1">
          <a:off x="3724275" y="12611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30</xdr:col>
      <xdr:colOff>0</xdr:colOff>
      <xdr:row>42</xdr:row>
      <xdr:rowOff>28575</xdr:rowOff>
    </xdr:from>
    <xdr:to>
      <xdr:col>30</xdr:col>
      <xdr:colOff>0</xdr:colOff>
      <xdr:row>43</xdr:row>
      <xdr:rowOff>9525</xdr:rowOff>
    </xdr:to>
    <xdr:sp macro="" textlink="">
      <xdr:nvSpPr>
        <xdr:cNvPr id="10773" name="Line 29"/>
        <xdr:cNvSpPr>
          <a:spLocks noChangeShapeType="1"/>
        </xdr:cNvSpPr>
      </xdr:nvSpPr>
      <xdr:spPr bwMode="auto">
        <a:xfrm flipV="1">
          <a:off x="4857750" y="1194435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54</xdr:row>
      <xdr:rowOff>266700</xdr:rowOff>
    </xdr:to>
    <xdr:sp macro="" textlink="">
      <xdr:nvSpPr>
        <xdr:cNvPr id="10774" name="Line 30"/>
        <xdr:cNvSpPr>
          <a:spLocks noChangeShapeType="1"/>
        </xdr:cNvSpPr>
      </xdr:nvSpPr>
      <xdr:spPr bwMode="auto">
        <a:xfrm flipV="1">
          <a:off x="971550" y="155543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0</xdr:colOff>
      <xdr:row>54</xdr:row>
      <xdr:rowOff>38100</xdr:rowOff>
    </xdr:from>
    <xdr:to>
      <xdr:col>13</xdr:col>
      <xdr:colOff>0</xdr:colOff>
      <xdr:row>56</xdr:row>
      <xdr:rowOff>66675</xdr:rowOff>
    </xdr:to>
    <xdr:sp macro="" textlink="">
      <xdr:nvSpPr>
        <xdr:cNvPr id="10775" name="Line 31"/>
        <xdr:cNvSpPr>
          <a:spLocks noChangeShapeType="1"/>
        </xdr:cNvSpPr>
      </xdr:nvSpPr>
      <xdr:spPr bwMode="auto">
        <a:xfrm flipV="1">
          <a:off x="2105025" y="15592425"/>
          <a:ext cx="0" cy="885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66675</xdr:colOff>
      <xdr:row>54</xdr:row>
      <xdr:rowOff>28575</xdr:rowOff>
    </xdr:from>
    <xdr:to>
      <xdr:col>30</xdr:col>
      <xdr:colOff>9525</xdr:colOff>
      <xdr:row>59</xdr:row>
      <xdr:rowOff>19050</xdr:rowOff>
    </xdr:to>
    <xdr:sp macro="" textlink="">
      <xdr:nvSpPr>
        <xdr:cNvPr id="10776" name="Line 32"/>
        <xdr:cNvSpPr>
          <a:spLocks noChangeShapeType="1"/>
        </xdr:cNvSpPr>
      </xdr:nvSpPr>
      <xdr:spPr bwMode="auto">
        <a:xfrm flipV="1">
          <a:off x="3790950" y="15582900"/>
          <a:ext cx="1076325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0</xdr:colOff>
      <xdr:row>54</xdr:row>
      <xdr:rowOff>28575</xdr:rowOff>
    </xdr:from>
    <xdr:to>
      <xdr:col>20</xdr:col>
      <xdr:colOff>152400</xdr:colOff>
      <xdr:row>59</xdr:row>
      <xdr:rowOff>0</xdr:rowOff>
    </xdr:to>
    <xdr:sp macro="" textlink="">
      <xdr:nvSpPr>
        <xdr:cNvPr id="10777" name="Line 33"/>
        <xdr:cNvSpPr>
          <a:spLocks noChangeShapeType="1"/>
        </xdr:cNvSpPr>
      </xdr:nvSpPr>
      <xdr:spPr bwMode="auto">
        <a:xfrm flipV="1">
          <a:off x="2590800" y="15582900"/>
          <a:ext cx="800100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33</xdr:col>
      <xdr:colOff>0</xdr:colOff>
      <xdr:row>53</xdr:row>
      <xdr:rowOff>76200</xdr:rowOff>
    </xdr:from>
    <xdr:to>
      <xdr:col>33</xdr:col>
      <xdr:colOff>0</xdr:colOff>
      <xdr:row>56</xdr:row>
      <xdr:rowOff>47625</xdr:rowOff>
    </xdr:to>
    <xdr:sp macro="" textlink="">
      <xdr:nvSpPr>
        <xdr:cNvPr id="10778" name="Line 34"/>
        <xdr:cNvSpPr>
          <a:spLocks noChangeShapeType="1"/>
        </xdr:cNvSpPr>
      </xdr:nvSpPr>
      <xdr:spPr bwMode="auto">
        <a:xfrm flipV="1">
          <a:off x="5343525" y="155448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0</xdr:colOff>
      <xdr:row>56</xdr:row>
      <xdr:rowOff>28575</xdr:rowOff>
    </xdr:from>
    <xdr:to>
      <xdr:col>8</xdr:col>
      <xdr:colOff>0</xdr:colOff>
      <xdr:row>57</xdr:row>
      <xdr:rowOff>9525</xdr:rowOff>
    </xdr:to>
    <xdr:sp macro="" textlink="">
      <xdr:nvSpPr>
        <xdr:cNvPr id="10779" name="Line 35"/>
        <xdr:cNvSpPr>
          <a:spLocks noChangeShapeType="1"/>
        </xdr:cNvSpPr>
      </xdr:nvSpPr>
      <xdr:spPr bwMode="auto">
        <a:xfrm flipV="1">
          <a:off x="1295400" y="1644015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0</xdr:colOff>
      <xdr:row>58</xdr:row>
      <xdr:rowOff>28575</xdr:rowOff>
    </xdr:from>
    <xdr:to>
      <xdr:col>13</xdr:col>
      <xdr:colOff>0</xdr:colOff>
      <xdr:row>59</xdr:row>
      <xdr:rowOff>9525</xdr:rowOff>
    </xdr:to>
    <xdr:sp macro="" textlink="">
      <xdr:nvSpPr>
        <xdr:cNvPr id="10780" name="Line 36"/>
        <xdr:cNvSpPr>
          <a:spLocks noChangeShapeType="1"/>
        </xdr:cNvSpPr>
      </xdr:nvSpPr>
      <xdr:spPr bwMode="auto">
        <a:xfrm flipV="1">
          <a:off x="2105025" y="171069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0</xdr:colOff>
      <xdr:row>58</xdr:row>
      <xdr:rowOff>28575</xdr:rowOff>
    </xdr:from>
    <xdr:to>
      <xdr:col>23</xdr:col>
      <xdr:colOff>0</xdr:colOff>
      <xdr:row>59</xdr:row>
      <xdr:rowOff>9525</xdr:rowOff>
    </xdr:to>
    <xdr:sp macro="" textlink="">
      <xdr:nvSpPr>
        <xdr:cNvPr id="10781" name="Line 37"/>
        <xdr:cNvSpPr>
          <a:spLocks noChangeShapeType="1"/>
        </xdr:cNvSpPr>
      </xdr:nvSpPr>
      <xdr:spPr bwMode="auto">
        <a:xfrm flipV="1">
          <a:off x="3724275" y="171069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30</xdr:col>
      <xdr:colOff>0</xdr:colOff>
      <xdr:row>56</xdr:row>
      <xdr:rowOff>28575</xdr:rowOff>
    </xdr:from>
    <xdr:to>
      <xdr:col>30</xdr:col>
      <xdr:colOff>0</xdr:colOff>
      <xdr:row>57</xdr:row>
      <xdr:rowOff>9525</xdr:rowOff>
    </xdr:to>
    <xdr:sp macro="" textlink="">
      <xdr:nvSpPr>
        <xdr:cNvPr id="10782" name="Line 38"/>
        <xdr:cNvSpPr>
          <a:spLocks noChangeShapeType="1"/>
        </xdr:cNvSpPr>
      </xdr:nvSpPr>
      <xdr:spPr bwMode="auto">
        <a:xfrm flipV="1">
          <a:off x="4857750" y="1644015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16</xdr:row>
      <xdr:rowOff>209550</xdr:rowOff>
    </xdr:from>
    <xdr:to>
      <xdr:col>10</xdr:col>
      <xdr:colOff>9525</xdr:colOff>
      <xdr:row>16</xdr:row>
      <xdr:rowOff>209550</xdr:rowOff>
    </xdr:to>
    <xdr:sp macro="" textlink="">
      <xdr:nvSpPr>
        <xdr:cNvPr id="11518" name="Line 2"/>
        <xdr:cNvSpPr>
          <a:spLocks noChangeShapeType="1"/>
        </xdr:cNvSpPr>
      </xdr:nvSpPr>
      <xdr:spPr bwMode="auto">
        <a:xfrm>
          <a:off x="1295400" y="6848475"/>
          <a:ext cx="333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16</xdr:row>
      <xdr:rowOff>228600</xdr:rowOff>
    </xdr:from>
    <xdr:to>
      <xdr:col>30</xdr:col>
      <xdr:colOff>9525</xdr:colOff>
      <xdr:row>16</xdr:row>
      <xdr:rowOff>228600</xdr:rowOff>
    </xdr:to>
    <xdr:sp macro="" textlink="">
      <xdr:nvSpPr>
        <xdr:cNvPr id="11519" name="Line 3"/>
        <xdr:cNvSpPr>
          <a:spLocks noChangeShapeType="1"/>
        </xdr:cNvSpPr>
      </xdr:nvSpPr>
      <xdr:spPr bwMode="auto">
        <a:xfrm>
          <a:off x="4543425" y="6867525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18</xdr:row>
      <xdr:rowOff>219075</xdr:rowOff>
    </xdr:from>
    <xdr:to>
      <xdr:col>10</xdr:col>
      <xdr:colOff>9525</xdr:colOff>
      <xdr:row>18</xdr:row>
      <xdr:rowOff>219075</xdr:rowOff>
    </xdr:to>
    <xdr:sp macro="" textlink="">
      <xdr:nvSpPr>
        <xdr:cNvPr id="11520" name="Line 4"/>
        <xdr:cNvSpPr>
          <a:spLocks noChangeShapeType="1"/>
        </xdr:cNvSpPr>
      </xdr:nvSpPr>
      <xdr:spPr bwMode="auto">
        <a:xfrm>
          <a:off x="1304925" y="773430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18</xdr:row>
      <xdr:rowOff>219075</xdr:rowOff>
    </xdr:from>
    <xdr:to>
      <xdr:col>30</xdr:col>
      <xdr:colOff>9525</xdr:colOff>
      <xdr:row>18</xdr:row>
      <xdr:rowOff>219075</xdr:rowOff>
    </xdr:to>
    <xdr:sp macro="" textlink="">
      <xdr:nvSpPr>
        <xdr:cNvPr id="11521" name="Line 5"/>
        <xdr:cNvSpPr>
          <a:spLocks noChangeShapeType="1"/>
        </xdr:cNvSpPr>
      </xdr:nvSpPr>
      <xdr:spPr bwMode="auto">
        <a:xfrm>
          <a:off x="4533900" y="7734300"/>
          <a:ext cx="333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20</xdr:row>
      <xdr:rowOff>219075</xdr:rowOff>
    </xdr:from>
    <xdr:to>
      <xdr:col>10</xdr:col>
      <xdr:colOff>0</xdr:colOff>
      <xdr:row>20</xdr:row>
      <xdr:rowOff>219075</xdr:rowOff>
    </xdr:to>
    <xdr:sp macro="" textlink="">
      <xdr:nvSpPr>
        <xdr:cNvPr id="11522" name="Line 6"/>
        <xdr:cNvSpPr>
          <a:spLocks noChangeShapeType="1"/>
        </xdr:cNvSpPr>
      </xdr:nvSpPr>
      <xdr:spPr bwMode="auto">
        <a:xfrm>
          <a:off x="1304925" y="86106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20</xdr:row>
      <xdr:rowOff>228600</xdr:rowOff>
    </xdr:from>
    <xdr:to>
      <xdr:col>30</xdr:col>
      <xdr:colOff>9525</xdr:colOff>
      <xdr:row>20</xdr:row>
      <xdr:rowOff>228600</xdr:rowOff>
    </xdr:to>
    <xdr:sp macro="" textlink="">
      <xdr:nvSpPr>
        <xdr:cNvPr id="11523" name="Line 7"/>
        <xdr:cNvSpPr>
          <a:spLocks noChangeShapeType="1"/>
        </xdr:cNvSpPr>
      </xdr:nvSpPr>
      <xdr:spPr bwMode="auto">
        <a:xfrm>
          <a:off x="4533900" y="8620125"/>
          <a:ext cx="333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38</xdr:row>
      <xdr:rowOff>209550</xdr:rowOff>
    </xdr:from>
    <xdr:to>
      <xdr:col>10</xdr:col>
      <xdr:colOff>9525</xdr:colOff>
      <xdr:row>38</xdr:row>
      <xdr:rowOff>209550</xdr:rowOff>
    </xdr:to>
    <xdr:sp macro="" textlink="">
      <xdr:nvSpPr>
        <xdr:cNvPr id="11524" name="Line 8"/>
        <xdr:cNvSpPr>
          <a:spLocks noChangeShapeType="1"/>
        </xdr:cNvSpPr>
      </xdr:nvSpPr>
      <xdr:spPr bwMode="auto">
        <a:xfrm>
          <a:off x="1295400" y="16154400"/>
          <a:ext cx="333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38</xdr:row>
      <xdr:rowOff>228600</xdr:rowOff>
    </xdr:from>
    <xdr:to>
      <xdr:col>30</xdr:col>
      <xdr:colOff>9525</xdr:colOff>
      <xdr:row>38</xdr:row>
      <xdr:rowOff>228600</xdr:rowOff>
    </xdr:to>
    <xdr:sp macro="" textlink="">
      <xdr:nvSpPr>
        <xdr:cNvPr id="11525" name="Line 9"/>
        <xdr:cNvSpPr>
          <a:spLocks noChangeShapeType="1"/>
        </xdr:cNvSpPr>
      </xdr:nvSpPr>
      <xdr:spPr bwMode="auto">
        <a:xfrm>
          <a:off x="4543425" y="1617345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40</xdr:row>
      <xdr:rowOff>219075</xdr:rowOff>
    </xdr:from>
    <xdr:to>
      <xdr:col>10</xdr:col>
      <xdr:colOff>9525</xdr:colOff>
      <xdr:row>40</xdr:row>
      <xdr:rowOff>219075</xdr:rowOff>
    </xdr:to>
    <xdr:sp macro="" textlink="">
      <xdr:nvSpPr>
        <xdr:cNvPr id="11526" name="Line 10"/>
        <xdr:cNvSpPr>
          <a:spLocks noChangeShapeType="1"/>
        </xdr:cNvSpPr>
      </xdr:nvSpPr>
      <xdr:spPr bwMode="auto">
        <a:xfrm>
          <a:off x="1304925" y="17040225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40</xdr:row>
      <xdr:rowOff>219075</xdr:rowOff>
    </xdr:from>
    <xdr:to>
      <xdr:col>30</xdr:col>
      <xdr:colOff>9525</xdr:colOff>
      <xdr:row>40</xdr:row>
      <xdr:rowOff>219075</xdr:rowOff>
    </xdr:to>
    <xdr:sp macro="" textlink="">
      <xdr:nvSpPr>
        <xdr:cNvPr id="11527" name="Line 11"/>
        <xdr:cNvSpPr>
          <a:spLocks noChangeShapeType="1"/>
        </xdr:cNvSpPr>
      </xdr:nvSpPr>
      <xdr:spPr bwMode="auto">
        <a:xfrm>
          <a:off x="4533900" y="17040225"/>
          <a:ext cx="333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42</xdr:row>
      <xdr:rowOff>219075</xdr:rowOff>
    </xdr:from>
    <xdr:to>
      <xdr:col>10</xdr:col>
      <xdr:colOff>0</xdr:colOff>
      <xdr:row>42</xdr:row>
      <xdr:rowOff>219075</xdr:rowOff>
    </xdr:to>
    <xdr:sp macro="" textlink="">
      <xdr:nvSpPr>
        <xdr:cNvPr id="11528" name="Line 12"/>
        <xdr:cNvSpPr>
          <a:spLocks noChangeShapeType="1"/>
        </xdr:cNvSpPr>
      </xdr:nvSpPr>
      <xdr:spPr bwMode="auto">
        <a:xfrm>
          <a:off x="1304925" y="17916525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42</xdr:row>
      <xdr:rowOff>228600</xdr:rowOff>
    </xdr:from>
    <xdr:to>
      <xdr:col>30</xdr:col>
      <xdr:colOff>9525</xdr:colOff>
      <xdr:row>42</xdr:row>
      <xdr:rowOff>228600</xdr:rowOff>
    </xdr:to>
    <xdr:sp macro="" textlink="">
      <xdr:nvSpPr>
        <xdr:cNvPr id="11529" name="Line 13"/>
        <xdr:cNvSpPr>
          <a:spLocks noChangeShapeType="1"/>
        </xdr:cNvSpPr>
      </xdr:nvSpPr>
      <xdr:spPr bwMode="auto">
        <a:xfrm>
          <a:off x="4533900" y="17926050"/>
          <a:ext cx="333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142875</xdr:colOff>
      <xdr:row>37</xdr:row>
      <xdr:rowOff>352425</xdr:rowOff>
    </xdr:from>
    <xdr:to>
      <xdr:col>8</xdr:col>
      <xdr:colOff>47625</xdr:colOff>
      <xdr:row>39</xdr:row>
      <xdr:rowOff>104775</xdr:rowOff>
    </xdr:to>
    <xdr:sp macro="" textlink="">
      <xdr:nvSpPr>
        <xdr:cNvPr id="11530" name="Oval 14"/>
        <xdr:cNvSpPr>
          <a:spLocks noChangeArrowheads="1"/>
        </xdr:cNvSpPr>
      </xdr:nvSpPr>
      <xdr:spPr bwMode="auto">
        <a:xfrm>
          <a:off x="628650" y="15859125"/>
          <a:ext cx="714375" cy="62865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29</xdr:col>
      <xdr:colOff>114300</xdr:colOff>
      <xdr:row>37</xdr:row>
      <xdr:rowOff>352425</xdr:rowOff>
    </xdr:from>
    <xdr:to>
      <xdr:col>34</xdr:col>
      <xdr:colOff>19050</xdr:colOff>
      <xdr:row>39</xdr:row>
      <xdr:rowOff>104775</xdr:rowOff>
    </xdr:to>
    <xdr:sp macro="" textlink="">
      <xdr:nvSpPr>
        <xdr:cNvPr id="11531" name="Oval 15"/>
        <xdr:cNvSpPr>
          <a:spLocks noChangeArrowheads="1"/>
        </xdr:cNvSpPr>
      </xdr:nvSpPr>
      <xdr:spPr bwMode="auto">
        <a:xfrm>
          <a:off x="4810125" y="15859125"/>
          <a:ext cx="714375" cy="62865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</xdr:col>
      <xdr:colOff>152400</xdr:colOff>
      <xdr:row>39</xdr:row>
      <xdr:rowOff>371475</xdr:rowOff>
    </xdr:from>
    <xdr:to>
      <xdr:col>8</xdr:col>
      <xdr:colOff>57150</xdr:colOff>
      <xdr:row>41</xdr:row>
      <xdr:rowOff>123825</xdr:rowOff>
    </xdr:to>
    <xdr:sp macro="" textlink="">
      <xdr:nvSpPr>
        <xdr:cNvPr id="11532" name="Oval 16"/>
        <xdr:cNvSpPr>
          <a:spLocks noChangeArrowheads="1"/>
        </xdr:cNvSpPr>
      </xdr:nvSpPr>
      <xdr:spPr bwMode="auto">
        <a:xfrm>
          <a:off x="638175" y="16754475"/>
          <a:ext cx="714375" cy="62865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29</xdr:col>
      <xdr:colOff>114300</xdr:colOff>
      <xdr:row>39</xdr:row>
      <xdr:rowOff>361950</xdr:rowOff>
    </xdr:from>
    <xdr:to>
      <xdr:col>34</xdr:col>
      <xdr:colOff>19050</xdr:colOff>
      <xdr:row>41</xdr:row>
      <xdr:rowOff>114300</xdr:rowOff>
    </xdr:to>
    <xdr:sp macro="" textlink="">
      <xdr:nvSpPr>
        <xdr:cNvPr id="11533" name="Oval 17"/>
        <xdr:cNvSpPr>
          <a:spLocks noChangeArrowheads="1"/>
        </xdr:cNvSpPr>
      </xdr:nvSpPr>
      <xdr:spPr bwMode="auto">
        <a:xfrm>
          <a:off x="4810125" y="16744950"/>
          <a:ext cx="714375" cy="62865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104775</xdr:colOff>
      <xdr:row>41</xdr:row>
      <xdr:rowOff>352425</xdr:rowOff>
    </xdr:from>
    <xdr:to>
      <xdr:col>14</xdr:col>
      <xdr:colOff>9525</xdr:colOff>
      <xdr:row>43</xdr:row>
      <xdr:rowOff>104775</xdr:rowOff>
    </xdr:to>
    <xdr:sp macro="" textlink="">
      <xdr:nvSpPr>
        <xdr:cNvPr id="11534" name="Oval 18"/>
        <xdr:cNvSpPr>
          <a:spLocks noChangeArrowheads="1"/>
        </xdr:cNvSpPr>
      </xdr:nvSpPr>
      <xdr:spPr bwMode="auto">
        <a:xfrm>
          <a:off x="1562100" y="17611725"/>
          <a:ext cx="714375" cy="62865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123825</xdr:colOff>
      <xdr:row>41</xdr:row>
      <xdr:rowOff>371475</xdr:rowOff>
    </xdr:from>
    <xdr:to>
      <xdr:col>28</xdr:col>
      <xdr:colOff>28575</xdr:colOff>
      <xdr:row>43</xdr:row>
      <xdr:rowOff>123825</xdr:rowOff>
    </xdr:to>
    <xdr:sp macro="" textlink="">
      <xdr:nvSpPr>
        <xdr:cNvPr id="11535" name="Oval 19"/>
        <xdr:cNvSpPr>
          <a:spLocks noChangeArrowheads="1"/>
        </xdr:cNvSpPr>
      </xdr:nvSpPr>
      <xdr:spPr bwMode="auto">
        <a:xfrm>
          <a:off x="3848100" y="17630775"/>
          <a:ext cx="714375" cy="62865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</sheetPr>
  <dimension ref="A1:AL48"/>
  <sheetViews>
    <sheetView tabSelected="1" topLeftCell="A19" workbookViewId="0">
      <selection activeCell="AF26" sqref="AF26"/>
    </sheetView>
  </sheetViews>
  <sheetFormatPr defaultColWidth="11" defaultRowHeight="24.95" customHeight="1"/>
  <cols>
    <col min="1" max="38" width="2.125" style="1" customWidth="1"/>
    <col min="39" max="16384" width="11" style="1"/>
  </cols>
  <sheetData>
    <row r="1" spans="1:38" ht="24.95" customHeight="1">
      <c r="D1" s="14" t="s">
        <v>44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AI1" s="3" t="s">
        <v>43</v>
      </c>
      <c r="AJ1" s="3"/>
      <c r="AK1" s="111"/>
      <c r="AL1" s="111"/>
    </row>
    <row r="2" spans="1:38" ht="24.95" customHeight="1">
      <c r="L2" s="109" t="s">
        <v>1</v>
      </c>
      <c r="M2" s="109"/>
      <c r="N2" s="4" t="s">
        <v>2</v>
      </c>
      <c r="P2" s="4" t="s">
        <v>3</v>
      </c>
      <c r="S2" s="5" t="s">
        <v>4</v>
      </c>
      <c r="T2" s="3"/>
      <c r="U2" s="3"/>
      <c r="V2" s="3"/>
      <c r="W2" s="6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8" ht="6" customHeight="1">
      <c r="A3" s="11"/>
      <c r="B3" s="8"/>
    </row>
    <row r="4" spans="1:38" ht="33.950000000000003" customHeight="1">
      <c r="A4" s="4" t="s">
        <v>20</v>
      </c>
      <c r="C4" s="4" t="s">
        <v>45</v>
      </c>
      <c r="D4" s="16"/>
      <c r="E4" s="16"/>
      <c r="F4" s="16"/>
      <c r="G4" s="16"/>
      <c r="H4" s="17"/>
      <c r="I4" s="17"/>
      <c r="J4" s="16"/>
      <c r="K4" s="16"/>
      <c r="L4" s="16"/>
      <c r="M4" s="16"/>
      <c r="N4" s="9"/>
      <c r="O4" s="9"/>
    </row>
    <row r="5" spans="1:38" ht="33.950000000000003" customHeight="1">
      <c r="A5" s="4" t="s">
        <v>23</v>
      </c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38" ht="33.950000000000003" customHeight="1">
      <c r="A6" s="4" t="s">
        <v>19</v>
      </c>
      <c r="D6" s="16"/>
      <c r="E6" s="16"/>
      <c r="F6" s="16"/>
      <c r="G6" s="16"/>
      <c r="H6" s="17"/>
      <c r="I6" s="17"/>
      <c r="J6" s="16"/>
      <c r="K6" s="16"/>
      <c r="L6" s="16"/>
      <c r="M6" s="16"/>
      <c r="N6" s="9"/>
      <c r="O6" s="9"/>
    </row>
    <row r="7" spans="1:38" ht="33.950000000000003" customHeight="1">
      <c r="D7" s="13"/>
      <c r="E7" s="13"/>
      <c r="F7" s="13"/>
      <c r="G7" s="13"/>
      <c r="H7" s="13"/>
      <c r="I7" s="13"/>
      <c r="J7" s="13"/>
      <c r="K7" s="13"/>
      <c r="L7" s="13"/>
      <c r="M7" s="13"/>
      <c r="X7" s="4" t="s">
        <v>37</v>
      </c>
      <c r="AL7" s="4" t="s">
        <v>38</v>
      </c>
    </row>
    <row r="8" spans="1:38" ht="33.950000000000003" customHeight="1">
      <c r="A8" s="4" t="s">
        <v>35</v>
      </c>
      <c r="D8" s="16"/>
      <c r="E8" s="16"/>
      <c r="F8" s="16"/>
      <c r="G8" s="16"/>
      <c r="H8" s="17"/>
      <c r="I8" s="17"/>
      <c r="J8" s="16"/>
      <c r="K8" s="16"/>
      <c r="L8" s="16"/>
      <c r="M8" s="16"/>
      <c r="N8" s="9"/>
      <c r="O8" s="9"/>
    </row>
    <row r="9" spans="1:38" ht="33.950000000000003" customHeight="1"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38" ht="33.950000000000003" customHeight="1">
      <c r="A10" s="4" t="s">
        <v>19</v>
      </c>
      <c r="D10" s="16"/>
      <c r="E10" s="16"/>
      <c r="F10" s="16"/>
      <c r="G10" s="16"/>
      <c r="H10" s="17"/>
      <c r="I10" s="17"/>
      <c r="J10" s="16"/>
      <c r="K10" s="16"/>
      <c r="L10" s="16"/>
      <c r="M10" s="16"/>
      <c r="N10" s="9"/>
      <c r="O10" s="9"/>
      <c r="X10" s="4" t="s">
        <v>37</v>
      </c>
      <c r="AL10" s="4" t="s">
        <v>38</v>
      </c>
    </row>
    <row r="11" spans="1:38" ht="33.950000000000003" customHeight="1">
      <c r="A11" s="4" t="s">
        <v>36</v>
      </c>
      <c r="D11" s="16"/>
      <c r="E11" s="16"/>
      <c r="F11" s="16"/>
      <c r="G11" s="16"/>
      <c r="H11" s="17"/>
      <c r="I11" s="17"/>
      <c r="J11" s="16"/>
      <c r="K11" s="16"/>
      <c r="L11" s="16"/>
      <c r="M11" s="16"/>
      <c r="N11" s="9"/>
      <c r="O11" s="9"/>
      <c r="X11" s="4"/>
      <c r="AL11" s="4"/>
    </row>
    <row r="12" spans="1:38" ht="33.950000000000003" customHeight="1">
      <c r="A12" s="4"/>
      <c r="D12" s="16"/>
      <c r="E12" s="16"/>
      <c r="F12" s="16"/>
      <c r="G12" s="16"/>
      <c r="H12" s="17"/>
      <c r="I12" s="17"/>
      <c r="J12" s="16"/>
      <c r="K12" s="16"/>
      <c r="L12" s="16"/>
      <c r="M12" s="16"/>
      <c r="N12" s="9"/>
      <c r="O12" s="9"/>
      <c r="X12" s="4"/>
      <c r="AL12" s="4"/>
    </row>
    <row r="13" spans="1:38" ht="33.950000000000003" customHeight="1">
      <c r="A13" s="4"/>
      <c r="D13" s="16"/>
      <c r="E13" s="16"/>
      <c r="F13" s="16"/>
      <c r="G13" s="16"/>
      <c r="H13" s="17"/>
      <c r="I13" s="17"/>
      <c r="J13" s="16"/>
      <c r="K13" s="16"/>
      <c r="L13" s="16"/>
      <c r="M13" s="16"/>
      <c r="N13" s="9"/>
      <c r="O13" s="9"/>
      <c r="X13" s="4" t="s">
        <v>37</v>
      </c>
      <c r="AL13" s="4" t="s">
        <v>38</v>
      </c>
    </row>
    <row r="14" spans="1:38" ht="33.950000000000003" customHeight="1">
      <c r="A14" s="4" t="s">
        <v>18</v>
      </c>
      <c r="D14" s="16"/>
      <c r="E14" s="16"/>
      <c r="F14" s="16"/>
      <c r="G14" s="16"/>
      <c r="H14" s="17"/>
      <c r="I14" s="17"/>
      <c r="J14" s="16"/>
      <c r="K14" s="16"/>
      <c r="L14" s="16"/>
      <c r="M14" s="16"/>
      <c r="N14" s="9"/>
      <c r="O14" s="9"/>
      <c r="X14" s="4"/>
      <c r="AL14" s="4"/>
    </row>
    <row r="15" spans="1:38" ht="33.950000000000003" customHeight="1">
      <c r="A15" s="4"/>
      <c r="D15" s="16"/>
      <c r="E15" s="16"/>
      <c r="F15" s="16"/>
      <c r="G15" s="16"/>
      <c r="H15" s="17"/>
      <c r="I15" s="17"/>
      <c r="J15" s="16"/>
      <c r="K15" s="16"/>
      <c r="L15" s="16"/>
      <c r="M15" s="16"/>
      <c r="N15" s="9"/>
      <c r="O15" s="9"/>
      <c r="X15" s="4"/>
      <c r="AL15" s="4"/>
    </row>
    <row r="16" spans="1:38" ht="19.5" customHeight="1">
      <c r="A16" s="4"/>
      <c r="D16" s="16"/>
      <c r="E16" s="16"/>
      <c r="F16" s="16"/>
      <c r="G16" s="16"/>
      <c r="H16" s="17"/>
      <c r="I16" s="17"/>
      <c r="J16" s="16"/>
      <c r="K16" s="16"/>
      <c r="L16" s="16"/>
      <c r="M16" s="16"/>
      <c r="N16" s="9"/>
      <c r="O16" s="9"/>
      <c r="X16" s="4"/>
      <c r="AL16" s="4"/>
    </row>
    <row r="17" spans="1:38" ht="33.950000000000003" customHeight="1">
      <c r="A17" s="4"/>
      <c r="D17" s="16"/>
      <c r="E17" s="16"/>
      <c r="F17" s="16"/>
      <c r="G17" s="16"/>
      <c r="H17" s="17"/>
      <c r="I17" s="17"/>
      <c r="J17" s="16"/>
      <c r="K17" s="16"/>
      <c r="L17" s="16"/>
      <c r="M17" s="16"/>
      <c r="N17" s="9"/>
      <c r="O17" s="9"/>
      <c r="X17" s="4" t="s">
        <v>37</v>
      </c>
      <c r="AL17" s="4" t="s">
        <v>38</v>
      </c>
    </row>
    <row r="18" spans="1:38" ht="33.950000000000003" customHeight="1">
      <c r="A18" s="4" t="s">
        <v>20</v>
      </c>
      <c r="C18" s="4" t="s">
        <v>46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38" ht="33.950000000000003" customHeight="1">
      <c r="A19" s="4" t="s">
        <v>19</v>
      </c>
      <c r="D19" s="106" t="s">
        <v>14</v>
      </c>
      <c r="E19" s="106"/>
      <c r="F19" s="19"/>
      <c r="G19" s="19"/>
      <c r="H19" s="7"/>
      <c r="I19" s="7"/>
      <c r="J19" s="107" t="s">
        <v>16</v>
      </c>
      <c r="K19" s="107"/>
      <c r="L19" s="16"/>
      <c r="M19" s="16"/>
      <c r="N19" s="9"/>
      <c r="O19" s="9"/>
      <c r="S19" s="108" t="s">
        <v>17</v>
      </c>
      <c r="T19" s="108"/>
      <c r="X19" s="110" t="s">
        <v>47</v>
      </c>
      <c r="Y19" s="110"/>
      <c r="AA19" s="110" t="s">
        <v>33</v>
      </c>
      <c r="AB19" s="110"/>
      <c r="AD19" s="110" t="s">
        <v>12</v>
      </c>
      <c r="AE19" s="110"/>
    </row>
    <row r="20" spans="1:38" ht="33.950000000000003" customHeight="1"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38" ht="33.950000000000003" customHeight="1">
      <c r="A21" s="4" t="s">
        <v>19</v>
      </c>
      <c r="D21" s="17"/>
      <c r="E21" s="17"/>
      <c r="F21" s="17"/>
      <c r="G21" s="17"/>
      <c r="H21" s="17"/>
      <c r="I21" s="17"/>
      <c r="J21" s="16"/>
      <c r="K21" s="16"/>
      <c r="L21" s="16"/>
      <c r="M21" s="16"/>
      <c r="N21" s="9"/>
      <c r="O21" s="9"/>
      <c r="P21" s="18"/>
      <c r="Q21" s="18"/>
      <c r="R21" s="18"/>
    </row>
    <row r="22" spans="1:38" ht="33.950000000000003" customHeight="1">
      <c r="A22" s="4" t="s">
        <v>14</v>
      </c>
      <c r="C22" s="4" t="s">
        <v>37</v>
      </c>
      <c r="Q22" s="4" t="s">
        <v>38</v>
      </c>
      <c r="V22" s="4" t="s">
        <v>16</v>
      </c>
      <c r="X22" s="4" t="s">
        <v>37</v>
      </c>
      <c r="AL22" s="4" t="s">
        <v>38</v>
      </c>
    </row>
    <row r="23" spans="1:38" ht="33.950000000000003" customHeight="1">
      <c r="A23" s="4" t="s">
        <v>17</v>
      </c>
      <c r="C23" s="4" t="s">
        <v>37</v>
      </c>
      <c r="Q23" s="4" t="s">
        <v>38</v>
      </c>
      <c r="R23" s="18"/>
      <c r="V23" s="4" t="s">
        <v>47</v>
      </c>
      <c r="X23" s="4" t="s">
        <v>37</v>
      </c>
      <c r="AL23" s="4" t="s">
        <v>38</v>
      </c>
    </row>
    <row r="24" spans="1:38" ht="33.950000000000003" customHeight="1">
      <c r="A24" s="4" t="s">
        <v>11</v>
      </c>
      <c r="C24" s="4" t="s">
        <v>37</v>
      </c>
      <c r="Q24" s="4" t="s">
        <v>38</v>
      </c>
      <c r="R24" s="18"/>
      <c r="V24" s="4" t="s">
        <v>41</v>
      </c>
      <c r="X24" s="4" t="s">
        <v>37</v>
      </c>
      <c r="AL24" s="4" t="s">
        <v>38</v>
      </c>
    </row>
    <row r="25" spans="1:38" ht="24.95" customHeight="1">
      <c r="D25" s="2" t="str">
        <f>IF(D1="","",D1)</f>
        <v>小数①</v>
      </c>
      <c r="AI25" s="3" t="str">
        <f>IF(AI1="","",AI1)</f>
        <v>№</v>
      </c>
      <c r="AJ25" s="3"/>
      <c r="AK25" s="111" t="str">
        <f>IF(AK1="","",AK1)</f>
        <v/>
      </c>
      <c r="AL25" s="111"/>
    </row>
    <row r="26" spans="1:38" ht="24.95" customHeight="1">
      <c r="F26" s="10"/>
      <c r="G26" s="8"/>
      <c r="H26" s="8"/>
      <c r="S26" s="5" t="str">
        <f>IF(S2="","",S2)</f>
        <v>名前</v>
      </c>
      <c r="T26" s="3"/>
      <c r="U26" s="3"/>
      <c r="V26" s="3"/>
      <c r="W26" s="3" t="str">
        <f>IF(W2="","",W2)</f>
        <v/>
      </c>
      <c r="X26" s="3"/>
      <c r="Y26" s="3"/>
      <c r="Z26" s="184" t="s">
        <v>13</v>
      </c>
      <c r="AA26" s="3"/>
      <c r="AB26" s="3"/>
      <c r="AC26" s="3"/>
      <c r="AD26" s="3"/>
      <c r="AE26" s="3"/>
      <c r="AF26" s="3"/>
      <c r="AG26" s="3"/>
      <c r="AH26" s="3"/>
    </row>
    <row r="27" spans="1:38" ht="6" customHeight="1">
      <c r="A27" s="11"/>
      <c r="B27" s="8"/>
    </row>
    <row r="28" spans="1:38" ht="33.950000000000003" customHeight="1">
      <c r="A28" s="4" t="s">
        <v>20</v>
      </c>
      <c r="C28" s="4" t="s">
        <v>45</v>
      </c>
      <c r="D28" s="16"/>
      <c r="E28" s="16"/>
      <c r="F28" s="16"/>
      <c r="G28" s="16"/>
      <c r="H28" s="17"/>
      <c r="I28" s="17"/>
      <c r="J28" s="16"/>
      <c r="K28" s="16"/>
      <c r="L28" s="16"/>
      <c r="M28" s="16"/>
      <c r="N28" s="9"/>
      <c r="O28" s="9"/>
    </row>
    <row r="29" spans="1:38" ht="33.950000000000003" customHeight="1">
      <c r="A29" s="4" t="s">
        <v>23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38" ht="33.950000000000003" customHeight="1">
      <c r="A30" s="4" t="s">
        <v>19</v>
      </c>
      <c r="D30" s="16"/>
      <c r="E30" s="16"/>
      <c r="F30" s="16"/>
      <c r="G30" s="16"/>
      <c r="H30" s="17"/>
      <c r="I30" s="17"/>
      <c r="J30" s="16"/>
      <c r="K30" s="16"/>
      <c r="L30" s="16"/>
      <c r="M30" s="16"/>
      <c r="N30" s="9"/>
      <c r="O30" s="9"/>
    </row>
    <row r="31" spans="1:38" ht="33.950000000000003" customHeight="1">
      <c r="D31" s="13"/>
      <c r="E31" s="13"/>
      <c r="F31" s="13"/>
      <c r="G31" s="13"/>
      <c r="H31" s="13"/>
      <c r="I31" s="13"/>
      <c r="J31" s="13"/>
      <c r="K31" s="13"/>
      <c r="L31" s="13"/>
      <c r="M31" s="13"/>
      <c r="X31" s="4" t="s">
        <v>37</v>
      </c>
      <c r="Z31" s="12" t="s">
        <v>48</v>
      </c>
      <c r="AA31" s="12"/>
      <c r="AB31" s="12"/>
      <c r="AC31" s="12"/>
      <c r="AD31" s="12"/>
      <c r="AL31" s="4" t="s">
        <v>38</v>
      </c>
    </row>
    <row r="32" spans="1:38" ht="33.950000000000003" customHeight="1">
      <c r="A32" s="4" t="s">
        <v>35</v>
      </c>
      <c r="D32" s="16"/>
      <c r="E32" s="16"/>
      <c r="F32" s="16"/>
      <c r="G32" s="16"/>
      <c r="H32" s="17"/>
      <c r="I32" s="17"/>
      <c r="J32" s="16"/>
      <c r="K32" s="16"/>
      <c r="L32" s="16"/>
      <c r="M32" s="16"/>
      <c r="N32" s="9"/>
      <c r="O32" s="9"/>
    </row>
    <row r="33" spans="1:38" ht="33.950000000000003" customHeight="1"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38" ht="33.950000000000003" customHeight="1">
      <c r="A34" s="4" t="s">
        <v>19</v>
      </c>
      <c r="D34" s="16"/>
      <c r="E34" s="16"/>
      <c r="F34" s="16"/>
      <c r="G34" s="16"/>
      <c r="H34" s="17"/>
      <c r="I34" s="17"/>
      <c r="J34" s="16"/>
      <c r="K34" s="16"/>
      <c r="L34" s="16"/>
      <c r="M34" s="16"/>
      <c r="N34" s="9"/>
      <c r="O34" s="9"/>
      <c r="X34" s="4" t="s">
        <v>37</v>
      </c>
      <c r="Z34" s="12" t="s">
        <v>49</v>
      </c>
      <c r="AL34" s="4" t="s">
        <v>38</v>
      </c>
    </row>
    <row r="35" spans="1:38" ht="33.950000000000003" customHeight="1">
      <c r="A35" s="4" t="s">
        <v>36</v>
      </c>
      <c r="D35" s="16"/>
      <c r="E35" s="16"/>
      <c r="F35" s="16"/>
      <c r="G35" s="16"/>
      <c r="H35" s="17"/>
      <c r="I35" s="17"/>
      <c r="J35" s="16"/>
      <c r="K35" s="16"/>
      <c r="L35" s="16"/>
      <c r="M35" s="16"/>
      <c r="N35" s="9"/>
      <c r="O35" s="9"/>
      <c r="X35" s="4"/>
      <c r="AL35" s="4"/>
    </row>
    <row r="36" spans="1:38" ht="33.950000000000003" customHeight="1">
      <c r="A36" s="4"/>
      <c r="D36" s="16"/>
      <c r="E36" s="16"/>
      <c r="F36" s="16"/>
      <c r="G36" s="16"/>
      <c r="H36" s="17"/>
      <c r="I36" s="17"/>
      <c r="J36" s="16"/>
      <c r="K36" s="16"/>
      <c r="L36" s="16"/>
      <c r="M36" s="16"/>
      <c r="N36" s="9"/>
      <c r="O36" s="9"/>
      <c r="X36" s="4"/>
      <c r="AL36" s="4"/>
    </row>
    <row r="37" spans="1:38" ht="33.950000000000003" customHeight="1">
      <c r="A37" s="4"/>
      <c r="D37" s="16"/>
      <c r="E37" s="16"/>
      <c r="F37" s="16"/>
      <c r="G37" s="16"/>
      <c r="H37" s="17"/>
      <c r="I37" s="17"/>
      <c r="J37" s="16"/>
      <c r="K37" s="16"/>
      <c r="L37" s="16"/>
      <c r="M37" s="16"/>
      <c r="N37" s="9"/>
      <c r="O37" s="9"/>
      <c r="X37" s="4" t="s">
        <v>37</v>
      </c>
      <c r="Z37" s="12" t="s">
        <v>50</v>
      </c>
      <c r="AL37" s="4" t="s">
        <v>38</v>
      </c>
    </row>
    <row r="38" spans="1:38" ht="33.950000000000003" customHeight="1">
      <c r="A38" s="4" t="s">
        <v>18</v>
      </c>
      <c r="D38" s="16"/>
      <c r="E38" s="16"/>
      <c r="F38" s="16"/>
      <c r="G38" s="16"/>
      <c r="H38" s="17"/>
      <c r="I38" s="17"/>
      <c r="J38" s="16"/>
      <c r="K38" s="16"/>
      <c r="L38" s="16"/>
      <c r="M38" s="16"/>
      <c r="N38" s="9"/>
      <c r="O38" s="9"/>
      <c r="X38" s="4"/>
      <c r="AL38" s="4"/>
    </row>
    <row r="39" spans="1:38" ht="33.950000000000003" customHeight="1">
      <c r="A39" s="4"/>
      <c r="D39" s="16"/>
      <c r="E39" s="16"/>
      <c r="F39" s="16"/>
      <c r="G39" s="16"/>
      <c r="H39" s="17"/>
      <c r="I39" s="17"/>
      <c r="J39" s="16"/>
      <c r="K39" s="16"/>
      <c r="L39" s="16"/>
      <c r="M39" s="16"/>
      <c r="N39" s="9"/>
      <c r="O39" s="9"/>
      <c r="X39" s="4"/>
      <c r="AL39" s="4"/>
    </row>
    <row r="40" spans="1:38" ht="19.5" customHeight="1">
      <c r="A40" s="4"/>
      <c r="D40" s="16"/>
      <c r="E40" s="16"/>
      <c r="F40" s="16"/>
      <c r="G40" s="16"/>
      <c r="H40" s="17"/>
      <c r="I40" s="17"/>
      <c r="J40" s="16"/>
      <c r="K40" s="16"/>
      <c r="L40" s="16"/>
      <c r="M40" s="16"/>
      <c r="N40" s="9"/>
      <c r="O40" s="9"/>
      <c r="X40" s="4"/>
      <c r="AL40" s="4"/>
    </row>
    <row r="41" spans="1:38" ht="33.950000000000003" customHeight="1">
      <c r="A41" s="4"/>
      <c r="D41" s="16"/>
      <c r="E41" s="16"/>
      <c r="F41" s="16"/>
      <c r="G41" s="16"/>
      <c r="H41" s="17"/>
      <c r="I41" s="17"/>
      <c r="J41" s="16"/>
      <c r="K41" s="16"/>
      <c r="L41" s="16"/>
      <c r="M41" s="16"/>
      <c r="N41" s="9"/>
      <c r="O41" s="9"/>
      <c r="X41" s="4" t="s">
        <v>37</v>
      </c>
      <c r="Z41" s="12" t="s">
        <v>51</v>
      </c>
      <c r="AL41" s="4" t="s">
        <v>38</v>
      </c>
    </row>
    <row r="42" spans="1:38" ht="33.950000000000003" customHeight="1">
      <c r="A42" s="4" t="s">
        <v>20</v>
      </c>
      <c r="C42" s="4" t="s">
        <v>46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38" ht="33.950000000000003" customHeight="1">
      <c r="A43" s="4" t="s">
        <v>19</v>
      </c>
      <c r="D43" s="106" t="s">
        <v>14</v>
      </c>
      <c r="E43" s="106"/>
      <c r="F43" s="19"/>
      <c r="G43" s="19"/>
      <c r="H43" s="7"/>
      <c r="I43" s="7"/>
      <c r="J43" s="107" t="s">
        <v>16</v>
      </c>
      <c r="K43" s="107"/>
      <c r="L43" s="16"/>
      <c r="M43" s="16"/>
      <c r="N43" s="9"/>
      <c r="O43" s="9"/>
      <c r="S43" s="108" t="s">
        <v>17</v>
      </c>
      <c r="T43" s="108"/>
      <c r="X43" s="110" t="s">
        <v>47</v>
      </c>
      <c r="Y43" s="110"/>
      <c r="AA43" s="110" t="s">
        <v>33</v>
      </c>
      <c r="AB43" s="110"/>
      <c r="AD43" s="110" t="s">
        <v>12</v>
      </c>
      <c r="AE43" s="110"/>
    </row>
    <row r="44" spans="1:38" ht="33.950000000000003" customHeight="1"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38" ht="33.950000000000003" customHeight="1">
      <c r="A45" s="4" t="s">
        <v>19</v>
      </c>
      <c r="D45" s="17"/>
      <c r="E45" s="17"/>
      <c r="F45" s="17"/>
      <c r="G45" s="17"/>
      <c r="H45" s="17"/>
      <c r="I45" s="17"/>
      <c r="J45" s="16"/>
      <c r="K45" s="16"/>
      <c r="L45" s="16"/>
      <c r="M45" s="16"/>
      <c r="N45" s="9"/>
      <c r="O45" s="9"/>
      <c r="P45" s="18"/>
      <c r="Q45" s="18"/>
      <c r="R45" s="18"/>
    </row>
    <row r="46" spans="1:38" ht="33.950000000000003" customHeight="1">
      <c r="A46" s="4" t="s">
        <v>14</v>
      </c>
      <c r="C46" s="4" t="s">
        <v>37</v>
      </c>
      <c r="F46" s="12" t="s">
        <v>52</v>
      </c>
      <c r="Q46" s="4" t="s">
        <v>38</v>
      </c>
      <c r="V46" s="4" t="s">
        <v>16</v>
      </c>
      <c r="X46" s="4" t="s">
        <v>37</v>
      </c>
      <c r="AA46" s="12" t="s">
        <v>53</v>
      </c>
      <c r="AL46" s="4" t="s">
        <v>38</v>
      </c>
    </row>
    <row r="47" spans="1:38" ht="33.950000000000003" customHeight="1">
      <c r="A47" s="4" t="s">
        <v>17</v>
      </c>
      <c r="C47" s="4" t="s">
        <v>37</v>
      </c>
      <c r="F47" s="12" t="s">
        <v>54</v>
      </c>
      <c r="Q47" s="4" t="s">
        <v>38</v>
      </c>
      <c r="R47" s="18"/>
      <c r="V47" s="4" t="s">
        <v>47</v>
      </c>
      <c r="X47" s="4" t="s">
        <v>37</v>
      </c>
      <c r="AA47" s="12" t="s">
        <v>55</v>
      </c>
      <c r="AL47" s="4" t="s">
        <v>38</v>
      </c>
    </row>
    <row r="48" spans="1:38" ht="33.950000000000003" customHeight="1">
      <c r="A48" s="4" t="s">
        <v>11</v>
      </c>
      <c r="C48" s="4" t="s">
        <v>37</v>
      </c>
      <c r="F48" s="12" t="s">
        <v>57</v>
      </c>
      <c r="Q48" s="4" t="s">
        <v>38</v>
      </c>
      <c r="R48" s="18"/>
      <c r="V48" s="4" t="s">
        <v>41</v>
      </c>
      <c r="X48" s="4" t="s">
        <v>37</v>
      </c>
      <c r="AA48" s="12" t="s">
        <v>56</v>
      </c>
      <c r="AL48" s="4" t="s">
        <v>38</v>
      </c>
    </row>
  </sheetData>
  <mergeCells count="15">
    <mergeCell ref="X43:Y43"/>
    <mergeCell ref="AA43:AB43"/>
    <mergeCell ref="AD43:AE43"/>
    <mergeCell ref="AK1:AL1"/>
    <mergeCell ref="AK25:AL25"/>
    <mergeCell ref="X19:Y19"/>
    <mergeCell ref="AA19:AB19"/>
    <mergeCell ref="AD19:AE19"/>
    <mergeCell ref="D43:E43"/>
    <mergeCell ref="J43:K43"/>
    <mergeCell ref="S43:T43"/>
    <mergeCell ref="L2:M2"/>
    <mergeCell ref="D19:E19"/>
    <mergeCell ref="J19:K19"/>
    <mergeCell ref="S19:T19"/>
  </mergeCells>
  <phoneticPr fontId="2"/>
  <pageMargins left="0.98425196850393704" right="0.98425196850393704" top="0.98425196850393704" bottom="0.98425196850393704" header="0.51181102362204722" footer="0.51181102362204722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</sheetPr>
  <dimension ref="A1:AO50"/>
  <sheetViews>
    <sheetView topLeftCell="A19" workbookViewId="0">
      <selection activeCell="W27" sqref="W27"/>
    </sheetView>
  </sheetViews>
  <sheetFormatPr defaultColWidth="11" defaultRowHeight="24.95" customHeight="1"/>
  <cols>
    <col min="1" max="36" width="2.125" style="20" customWidth="1"/>
    <col min="37" max="37" width="4.125" style="20" customWidth="1"/>
    <col min="38" max="16384" width="11" style="20"/>
  </cols>
  <sheetData>
    <row r="1" spans="1:41" ht="24.95" customHeight="1">
      <c r="D1" s="21" t="s">
        <v>58</v>
      </c>
      <c r="AG1" s="22" t="s">
        <v>21</v>
      </c>
      <c r="AH1" s="22"/>
      <c r="AI1" s="118">
        <v>1</v>
      </c>
      <c r="AJ1" s="118"/>
    </row>
    <row r="2" spans="1:41" ht="24.95" customHeight="1">
      <c r="J2" s="109" t="s">
        <v>1</v>
      </c>
      <c r="K2" s="109"/>
      <c r="L2" s="4" t="s">
        <v>2</v>
      </c>
      <c r="M2" s="1"/>
      <c r="N2" s="4" t="s">
        <v>3</v>
      </c>
      <c r="O2" s="1"/>
      <c r="P2" s="1"/>
      <c r="Q2" s="24" t="s">
        <v>4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41" ht="24.95" customHeight="1">
      <c r="A3" s="25"/>
      <c r="B3" s="26"/>
    </row>
    <row r="4" spans="1:41" ht="35.1" customHeight="1">
      <c r="A4" s="34" t="s">
        <v>0</v>
      </c>
      <c r="B4" s="25"/>
      <c r="C4" s="25"/>
      <c r="D4" s="119">
        <f ca="1">INT(RAND()*8+1)*10</f>
        <v>10</v>
      </c>
      <c r="E4" s="119"/>
      <c r="F4" s="119"/>
      <c r="G4" s="119"/>
      <c r="H4" s="120" t="s">
        <v>59</v>
      </c>
      <c r="I4" s="119"/>
      <c r="J4" s="119"/>
      <c r="K4" s="121"/>
      <c r="L4" s="27"/>
      <c r="M4" s="28"/>
      <c r="N4" s="28"/>
      <c r="O4" s="28"/>
      <c r="P4" s="29"/>
      <c r="Q4" s="34" t="s">
        <v>42</v>
      </c>
      <c r="R4" s="30"/>
      <c r="U4" s="36"/>
      <c r="V4" s="36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5"/>
      <c r="AI4" s="35"/>
      <c r="AJ4" s="35"/>
      <c r="AK4" s="35"/>
      <c r="AL4" s="30"/>
      <c r="AM4" s="26"/>
      <c r="AN4" s="26"/>
      <c r="AO4" s="26"/>
    </row>
    <row r="5" spans="1:41" ht="15.75" customHeight="1">
      <c r="A5" s="34"/>
      <c r="B5" s="25"/>
      <c r="C5" s="25"/>
      <c r="D5" s="75"/>
      <c r="E5" s="75"/>
      <c r="F5" s="75"/>
      <c r="G5" s="75"/>
      <c r="H5" s="76"/>
      <c r="I5" s="75"/>
      <c r="J5" s="75"/>
      <c r="K5" s="37"/>
      <c r="L5" s="30"/>
      <c r="M5" s="30"/>
      <c r="N5" s="30"/>
      <c r="O5" s="115">
        <v>0</v>
      </c>
      <c r="P5" s="115"/>
      <c r="Q5" s="113">
        <v>0.1</v>
      </c>
      <c r="R5" s="113"/>
      <c r="S5" s="113">
        <v>0.2</v>
      </c>
      <c r="T5" s="113"/>
      <c r="U5" s="113">
        <v>0.3</v>
      </c>
      <c r="V5" s="113"/>
      <c r="W5" s="113">
        <v>0.4</v>
      </c>
      <c r="X5" s="113"/>
      <c r="Y5" s="113">
        <v>0.5</v>
      </c>
      <c r="Z5" s="113"/>
      <c r="AA5" s="113">
        <v>0.6</v>
      </c>
      <c r="AB5" s="113"/>
      <c r="AC5" s="113">
        <v>0.7</v>
      </c>
      <c r="AD5" s="113"/>
      <c r="AE5" s="113">
        <v>0.8</v>
      </c>
      <c r="AF5" s="113"/>
      <c r="AG5" s="113">
        <v>0.9</v>
      </c>
      <c r="AH5" s="113"/>
      <c r="AI5" s="113">
        <v>1</v>
      </c>
      <c r="AJ5" s="113"/>
      <c r="AK5" s="86" t="s">
        <v>109</v>
      </c>
    </row>
    <row r="6" spans="1:41" ht="8.25" customHeight="1">
      <c r="A6" s="34"/>
      <c r="B6" s="25"/>
      <c r="C6" s="25"/>
      <c r="D6" s="75"/>
      <c r="E6" s="75"/>
      <c r="F6" s="75"/>
      <c r="G6" s="75"/>
      <c r="H6" s="76"/>
      <c r="I6" s="75"/>
      <c r="J6" s="75"/>
      <c r="K6" s="37"/>
      <c r="L6" s="30"/>
      <c r="M6" s="30"/>
      <c r="N6" s="30"/>
      <c r="O6" s="30"/>
      <c r="P6" s="85"/>
      <c r="Q6" s="82"/>
      <c r="R6" s="84"/>
      <c r="S6" s="78"/>
      <c r="T6" s="79"/>
      <c r="U6" s="83"/>
      <c r="V6" s="77"/>
      <c r="W6" s="77"/>
      <c r="X6" s="80"/>
      <c r="Y6" s="77"/>
      <c r="Z6" s="80"/>
      <c r="AA6" s="77"/>
      <c r="AB6" s="80"/>
      <c r="AC6" s="77"/>
      <c r="AD6" s="80"/>
      <c r="AE6" s="82"/>
      <c r="AF6" s="77"/>
      <c r="AG6" s="81"/>
      <c r="AH6" s="78"/>
      <c r="AI6" s="81"/>
      <c r="AJ6" s="35"/>
    </row>
    <row r="7" spans="1:41" ht="14.25" customHeight="1">
      <c r="A7" s="26"/>
      <c r="B7" s="26"/>
      <c r="C7" s="26"/>
      <c r="D7" s="26"/>
      <c r="E7" s="26"/>
      <c r="F7" s="26"/>
      <c r="O7" s="116">
        <v>0</v>
      </c>
      <c r="P7" s="116"/>
      <c r="Q7" s="112">
        <v>10</v>
      </c>
      <c r="R7" s="112"/>
      <c r="S7" s="112">
        <v>20</v>
      </c>
      <c r="T7" s="112"/>
      <c r="U7" s="112">
        <v>30</v>
      </c>
      <c r="V7" s="112"/>
      <c r="W7" s="112">
        <v>40</v>
      </c>
      <c r="X7" s="112"/>
      <c r="Y7" s="112">
        <v>50</v>
      </c>
      <c r="Z7" s="112"/>
      <c r="AA7" s="112">
        <v>60</v>
      </c>
      <c r="AB7" s="112"/>
      <c r="AC7" s="112">
        <v>70</v>
      </c>
      <c r="AD7" s="112"/>
      <c r="AE7" s="112">
        <v>80</v>
      </c>
      <c r="AF7" s="112"/>
      <c r="AG7" s="112">
        <v>90</v>
      </c>
      <c r="AH7" s="112"/>
      <c r="AI7" s="114">
        <v>100</v>
      </c>
      <c r="AJ7" s="114"/>
      <c r="AK7" s="86" t="s">
        <v>110</v>
      </c>
    </row>
    <row r="8" spans="1:41" ht="7.5" customHeight="1">
      <c r="A8" s="26"/>
      <c r="B8" s="26"/>
      <c r="C8" s="26"/>
      <c r="D8" s="26"/>
      <c r="E8" s="26"/>
      <c r="F8" s="26"/>
      <c r="R8" s="35"/>
      <c r="S8" s="30"/>
      <c r="T8" s="30"/>
      <c r="U8" s="30"/>
      <c r="V8" s="30"/>
      <c r="W8" s="30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40"/>
      <c r="AJ8" s="37"/>
    </row>
    <row r="9" spans="1:41" ht="35.1" customHeight="1">
      <c r="A9" s="34" t="s">
        <v>5</v>
      </c>
      <c r="B9" s="25"/>
      <c r="C9" s="25"/>
      <c r="D9" s="119">
        <f ca="1">INT(RAND()*8+1)*100</f>
        <v>800</v>
      </c>
      <c r="E9" s="119"/>
      <c r="F9" s="119"/>
      <c r="G9" s="119"/>
      <c r="H9" s="120" t="s">
        <v>60</v>
      </c>
      <c r="I9" s="119"/>
      <c r="J9" s="119"/>
      <c r="K9" s="121"/>
      <c r="L9" s="27"/>
      <c r="M9" s="28"/>
      <c r="N9" s="28"/>
      <c r="O9" s="28"/>
      <c r="P9" s="29"/>
      <c r="Q9" s="34" t="s">
        <v>61</v>
      </c>
      <c r="R9" s="30"/>
      <c r="U9" s="35"/>
      <c r="V9" s="36"/>
      <c r="W9" s="36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5"/>
      <c r="AI9" s="35"/>
      <c r="AJ9" s="35"/>
      <c r="AK9" s="35"/>
    </row>
    <row r="10" spans="1:41" ht="35.1" customHeight="1">
      <c r="A10" s="30"/>
      <c r="B10" s="30"/>
      <c r="C10" s="30"/>
      <c r="D10" s="26"/>
      <c r="E10" s="26"/>
      <c r="F10" s="26"/>
      <c r="S10" s="35"/>
      <c r="T10" s="30"/>
      <c r="U10" s="30"/>
      <c r="V10" s="30"/>
      <c r="W10" s="30"/>
      <c r="X10" s="30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</row>
    <row r="11" spans="1:41" ht="35.1" customHeight="1">
      <c r="A11" s="34" t="s">
        <v>6</v>
      </c>
      <c r="B11" s="25"/>
      <c r="C11" s="25"/>
      <c r="D11" s="117">
        <f ca="1">INT(RAND()*8+1)</f>
        <v>8</v>
      </c>
      <c r="E11" s="117"/>
      <c r="F11" s="38" t="s">
        <v>62</v>
      </c>
      <c r="G11" s="30"/>
      <c r="H11" s="117">
        <f ca="1">INT(RAND()*8+1)*10</f>
        <v>70</v>
      </c>
      <c r="I11" s="117"/>
      <c r="J11" s="117"/>
      <c r="K11" s="38" t="s">
        <v>63</v>
      </c>
      <c r="L11" s="30"/>
      <c r="M11" s="30"/>
      <c r="N11" s="30"/>
      <c r="O11" s="27"/>
      <c r="P11" s="31"/>
      <c r="Q11" s="31"/>
      <c r="R11" s="31"/>
      <c r="S11" s="32"/>
      <c r="T11" s="39" t="s">
        <v>62</v>
      </c>
      <c r="U11" s="36"/>
      <c r="V11" s="36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5"/>
      <c r="AI11" s="35"/>
      <c r="AJ11" s="35"/>
      <c r="AK11" s="35"/>
    </row>
    <row r="12" spans="1:41" ht="35.1" customHeight="1">
      <c r="A12" s="30"/>
      <c r="B12" s="30"/>
      <c r="C12" s="30"/>
      <c r="D12" s="26"/>
      <c r="E12" s="26"/>
      <c r="F12" s="26"/>
      <c r="S12" s="35"/>
      <c r="T12" s="30"/>
      <c r="U12" s="30"/>
      <c r="V12" s="30"/>
      <c r="W12" s="30"/>
      <c r="X12" s="30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</row>
    <row r="13" spans="1:41" ht="35.1" customHeight="1">
      <c r="A13" s="34" t="s">
        <v>7</v>
      </c>
      <c r="B13" s="25"/>
      <c r="C13" s="25"/>
      <c r="D13" s="117">
        <f ca="1">INT(RAND()*8+1)</f>
        <v>3</v>
      </c>
      <c r="E13" s="117"/>
      <c r="F13" s="38" t="s">
        <v>64</v>
      </c>
      <c r="G13" s="30"/>
      <c r="I13" s="117">
        <f ca="1">INT(RAND()*8+1)</f>
        <v>6</v>
      </c>
      <c r="J13" s="117"/>
      <c r="K13" s="122" t="s">
        <v>65</v>
      </c>
      <c r="L13" s="122"/>
      <c r="M13" s="122"/>
      <c r="N13" s="38" t="s">
        <v>39</v>
      </c>
      <c r="O13" s="30"/>
      <c r="P13" s="27"/>
      <c r="Q13" s="31"/>
      <c r="R13" s="31"/>
      <c r="S13" s="31"/>
      <c r="T13" s="32"/>
      <c r="U13" s="39" t="s">
        <v>64</v>
      </c>
      <c r="V13" s="36"/>
      <c r="W13" s="36"/>
      <c r="X13" s="30"/>
      <c r="Y13" s="30"/>
      <c r="Z13" s="30"/>
      <c r="AA13" s="30"/>
      <c r="AB13" s="30"/>
      <c r="AE13" s="30"/>
      <c r="AF13" s="30"/>
      <c r="AG13" s="30"/>
      <c r="AH13" s="35"/>
    </row>
    <row r="14" spans="1:41" ht="35.1" customHeight="1">
      <c r="A14" s="30"/>
      <c r="B14" s="30"/>
      <c r="C14" s="30"/>
      <c r="D14" s="26"/>
      <c r="E14" s="26"/>
      <c r="F14" s="26"/>
      <c r="S14" s="35"/>
      <c r="T14" s="30"/>
      <c r="U14" s="30"/>
      <c r="V14" s="30"/>
      <c r="W14" s="30"/>
      <c r="X14" s="30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</row>
    <row r="15" spans="1:41" ht="35.1" customHeight="1">
      <c r="A15" s="34" t="s">
        <v>8</v>
      </c>
      <c r="B15" s="25"/>
      <c r="C15" s="25"/>
      <c r="D15" s="117">
        <f ca="1">INT(RAND()*8+1)</f>
        <v>7</v>
      </c>
      <c r="E15" s="117"/>
      <c r="F15" s="38" t="s">
        <v>61</v>
      </c>
      <c r="G15" s="30"/>
      <c r="I15" s="117">
        <f ca="1">INT(RAND()*8+1)*100</f>
        <v>800</v>
      </c>
      <c r="J15" s="117"/>
      <c r="K15" s="117"/>
      <c r="L15" s="38" t="s">
        <v>60</v>
      </c>
      <c r="M15" s="30"/>
      <c r="N15" s="30"/>
      <c r="O15" s="30"/>
      <c r="P15" s="27"/>
      <c r="Q15" s="31"/>
      <c r="R15" s="31"/>
      <c r="S15" s="31"/>
      <c r="T15" s="32"/>
      <c r="U15" s="39" t="s">
        <v>61</v>
      </c>
      <c r="V15" s="36"/>
      <c r="W15" s="36"/>
      <c r="X15" s="30"/>
      <c r="Y15" s="30"/>
      <c r="Z15" s="30"/>
      <c r="AA15" s="30"/>
      <c r="AB15" s="30"/>
      <c r="AC15" s="30"/>
      <c r="AD15" s="30"/>
      <c r="AE15" s="35"/>
      <c r="AF15" s="35"/>
      <c r="AG15" s="35"/>
      <c r="AH15" s="30"/>
      <c r="AI15" s="35"/>
      <c r="AJ15" s="35"/>
      <c r="AK15" s="35"/>
    </row>
    <row r="16" spans="1:41" ht="35.1" customHeight="1">
      <c r="A16" s="26"/>
      <c r="B16" s="26"/>
      <c r="C16" s="26"/>
      <c r="D16" s="26"/>
      <c r="E16" s="26"/>
      <c r="F16" s="26"/>
      <c r="S16" s="35"/>
      <c r="T16" s="30"/>
      <c r="U16" s="30"/>
      <c r="V16" s="30"/>
      <c r="W16" s="30"/>
      <c r="X16" s="30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</row>
    <row r="17" spans="1:41" ht="35.1" customHeight="1">
      <c r="A17" s="34" t="s">
        <v>9</v>
      </c>
      <c r="B17" s="25"/>
      <c r="C17" s="25"/>
      <c r="D17" s="119">
        <f ca="1">INT(RAND()*8+1)*100</f>
        <v>500</v>
      </c>
      <c r="E17" s="119"/>
      <c r="F17" s="119"/>
      <c r="G17" s="119"/>
      <c r="H17" s="34" t="s">
        <v>66</v>
      </c>
      <c r="I17" s="26"/>
      <c r="J17" s="26"/>
      <c r="K17" s="27"/>
      <c r="L17" s="28"/>
      <c r="M17" s="31"/>
      <c r="N17" s="31"/>
      <c r="O17" s="32"/>
      <c r="P17" s="34" t="s">
        <v>67</v>
      </c>
      <c r="S17" s="35"/>
      <c r="T17" s="36"/>
      <c r="U17" s="36"/>
      <c r="V17" s="30"/>
      <c r="W17" s="30"/>
      <c r="X17" s="30"/>
      <c r="Y17" s="30"/>
      <c r="Z17" s="30"/>
      <c r="AA17" s="30"/>
      <c r="AB17" s="30"/>
      <c r="AC17" s="30"/>
      <c r="AD17" s="30"/>
      <c r="AE17" s="35"/>
      <c r="AF17" s="35"/>
      <c r="AG17" s="35"/>
      <c r="AH17" s="30"/>
      <c r="AI17" s="35"/>
      <c r="AJ17" s="35"/>
      <c r="AK17" s="35"/>
    </row>
    <row r="18" spans="1:41" ht="35.1" customHeight="1">
      <c r="A18" s="26"/>
      <c r="B18" s="26"/>
      <c r="C18" s="26"/>
      <c r="D18" s="26"/>
      <c r="E18" s="26"/>
      <c r="F18" s="26"/>
      <c r="S18" s="35"/>
      <c r="T18" s="30"/>
      <c r="U18" s="30"/>
      <c r="V18" s="30"/>
      <c r="W18" s="30"/>
      <c r="X18" s="30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</row>
    <row r="19" spans="1:41" ht="35.1" customHeight="1">
      <c r="A19" s="34" t="s">
        <v>10</v>
      </c>
      <c r="B19" s="25"/>
      <c r="C19" s="25"/>
      <c r="D19" s="117">
        <f ca="1">INT(RAND()*8+1)</f>
        <v>3</v>
      </c>
      <c r="E19" s="117"/>
      <c r="F19" s="38" t="s">
        <v>67</v>
      </c>
      <c r="G19" s="30"/>
      <c r="I19" s="117">
        <f ca="1">INT(RAND()*8+1)*100</f>
        <v>600</v>
      </c>
      <c r="J19" s="117"/>
      <c r="K19" s="117"/>
      <c r="L19" s="38" t="s">
        <v>66</v>
      </c>
      <c r="M19" s="30"/>
      <c r="N19" s="30"/>
      <c r="O19" s="30"/>
      <c r="P19" s="27"/>
      <c r="Q19" s="31"/>
      <c r="R19" s="31"/>
      <c r="S19" s="31"/>
      <c r="T19" s="32"/>
      <c r="U19" s="39" t="s">
        <v>67</v>
      </c>
      <c r="V19" s="36"/>
      <c r="W19" s="36"/>
      <c r="X19" s="30"/>
      <c r="Y19" s="30"/>
      <c r="Z19" s="30"/>
      <c r="AA19" s="30"/>
      <c r="AB19" s="30"/>
      <c r="AC19" s="30"/>
      <c r="AD19" s="30"/>
      <c r="AE19" s="35"/>
      <c r="AF19" s="35"/>
      <c r="AG19" s="35"/>
      <c r="AH19" s="30"/>
      <c r="AI19" s="35"/>
      <c r="AJ19" s="35"/>
      <c r="AK19" s="35"/>
    </row>
    <row r="20" spans="1:41" ht="35.1" customHeight="1">
      <c r="A20" s="26"/>
      <c r="B20" s="26"/>
      <c r="C20" s="26"/>
      <c r="D20" s="26"/>
      <c r="E20" s="26"/>
      <c r="F20" s="26"/>
      <c r="S20" s="35"/>
      <c r="T20" s="30"/>
      <c r="U20" s="30"/>
      <c r="V20" s="30"/>
      <c r="W20" s="30"/>
      <c r="X20" s="30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</row>
    <row r="21" spans="1:41" ht="35.1" customHeight="1">
      <c r="A21" s="34" t="s">
        <v>32</v>
      </c>
      <c r="B21" s="25"/>
      <c r="C21" s="25"/>
      <c r="D21" s="119">
        <f ca="1">INT(RAND()*8+1)</f>
        <v>2</v>
      </c>
      <c r="E21" s="119"/>
      <c r="F21" s="119"/>
      <c r="G21" s="119"/>
      <c r="H21" s="120" t="s">
        <v>112</v>
      </c>
      <c r="I21" s="119"/>
      <c r="J21" s="119"/>
      <c r="K21" s="121"/>
      <c r="L21" s="27"/>
      <c r="M21" s="28"/>
      <c r="N21" s="28"/>
      <c r="O21" s="28"/>
      <c r="P21" s="29"/>
      <c r="Q21" s="124" t="s">
        <v>113</v>
      </c>
      <c r="R21" s="125"/>
      <c r="U21" s="36"/>
      <c r="V21" s="36"/>
      <c r="W21" s="30"/>
      <c r="X21" s="30"/>
      <c r="Y21" s="30"/>
      <c r="Z21" s="30"/>
      <c r="AA21" s="30"/>
      <c r="AB21" s="30"/>
      <c r="AC21" s="30"/>
      <c r="AD21" s="30"/>
      <c r="AE21" s="35"/>
      <c r="AF21" s="35"/>
      <c r="AG21" s="35"/>
      <c r="AH21" s="30"/>
      <c r="AI21" s="35"/>
      <c r="AJ21" s="35"/>
      <c r="AK21" s="35"/>
    </row>
    <row r="22" spans="1:41" ht="35.1" customHeight="1">
      <c r="A22" s="26"/>
      <c r="B22" s="26"/>
      <c r="C22" s="26"/>
      <c r="D22" s="26"/>
      <c r="E22" s="26"/>
      <c r="F22" s="26"/>
      <c r="S22" s="35"/>
      <c r="T22" s="30"/>
      <c r="U22" s="30"/>
      <c r="V22" s="30"/>
      <c r="W22" s="30"/>
      <c r="X22" s="30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</row>
    <row r="23" spans="1:41" ht="35.1" customHeight="1">
      <c r="A23" s="34" t="s">
        <v>33</v>
      </c>
      <c r="B23" s="25"/>
      <c r="C23" s="25"/>
      <c r="D23" s="119">
        <f ca="1">INT(RAND()*8+1)*100</f>
        <v>800</v>
      </c>
      <c r="E23" s="119"/>
      <c r="F23" s="119"/>
      <c r="G23" s="119"/>
      <c r="H23" s="34" t="s">
        <v>114</v>
      </c>
      <c r="I23" s="26"/>
      <c r="J23" s="34"/>
      <c r="K23" s="26"/>
      <c r="L23" s="27"/>
      <c r="M23" s="28"/>
      <c r="N23" s="31"/>
      <c r="O23" s="31"/>
      <c r="P23" s="32"/>
      <c r="Q23" s="124" t="s">
        <v>113</v>
      </c>
      <c r="R23" s="125"/>
      <c r="T23" s="35"/>
      <c r="U23" s="36"/>
      <c r="V23" s="36"/>
      <c r="W23" s="30"/>
      <c r="X23" s="30"/>
      <c r="Y23" s="30"/>
      <c r="Z23" s="30"/>
      <c r="AA23" s="30"/>
      <c r="AB23" s="30"/>
      <c r="AC23" s="30"/>
      <c r="AD23" s="30"/>
      <c r="AE23" s="30"/>
      <c r="AF23" s="35"/>
      <c r="AG23" s="35"/>
      <c r="AH23" s="30"/>
      <c r="AI23" s="35"/>
      <c r="AJ23" s="35"/>
      <c r="AK23" s="35"/>
    </row>
    <row r="24" spans="1:41" ht="35.1" customHeight="1">
      <c r="A24" s="26"/>
      <c r="B24" s="26"/>
      <c r="C24" s="26"/>
      <c r="D24" s="26"/>
      <c r="E24" s="26"/>
      <c r="F24" s="26"/>
      <c r="S24" s="35"/>
      <c r="T24" s="30"/>
      <c r="U24" s="30"/>
      <c r="V24" s="30"/>
      <c r="W24" s="30"/>
      <c r="X24" s="30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9" t="s">
        <v>22</v>
      </c>
      <c r="AJ24" s="35"/>
      <c r="AK24" s="35"/>
    </row>
    <row r="25" spans="1:41" ht="35.1" customHeight="1">
      <c r="A25" s="34" t="s">
        <v>12</v>
      </c>
      <c r="B25" s="25"/>
      <c r="C25" s="25"/>
      <c r="D25" s="117">
        <f ca="1">INT(RAND()*8+1)</f>
        <v>7</v>
      </c>
      <c r="E25" s="117"/>
      <c r="F25" s="123" t="s">
        <v>113</v>
      </c>
      <c r="G25" s="123"/>
      <c r="H25" s="117">
        <f ca="1">INT(RAND()*8+1)*100</f>
        <v>600</v>
      </c>
      <c r="I25" s="117"/>
      <c r="J25" s="117"/>
      <c r="K25" s="34" t="s">
        <v>114</v>
      </c>
      <c r="L25" s="26"/>
      <c r="M25" s="34"/>
      <c r="N25" s="26"/>
      <c r="O25" s="27"/>
      <c r="P25" s="28"/>
      <c r="Q25" s="31"/>
      <c r="R25" s="31"/>
      <c r="S25" s="32"/>
      <c r="T25" s="124" t="s">
        <v>113</v>
      </c>
      <c r="U25" s="125"/>
      <c r="W25" s="35"/>
      <c r="X25" s="36"/>
      <c r="Y25" s="36"/>
      <c r="Z25" s="30"/>
      <c r="AA25" s="30"/>
      <c r="AB25" s="30"/>
      <c r="AC25" s="30"/>
      <c r="AD25" s="30"/>
      <c r="AE25" s="30"/>
      <c r="AF25" s="35"/>
      <c r="AG25" s="35"/>
      <c r="AH25" s="30"/>
      <c r="AI25" s="35"/>
      <c r="AJ25" s="35"/>
      <c r="AK25" s="35"/>
    </row>
    <row r="26" spans="1:41" ht="24.95" customHeight="1">
      <c r="D26" s="21" t="str">
        <f>D1</f>
        <v>小数②</v>
      </c>
      <c r="AG26" s="22" t="s">
        <v>21</v>
      </c>
      <c r="AH26" s="22"/>
      <c r="AI26" s="118">
        <f>AI1</f>
        <v>1</v>
      </c>
      <c r="AJ26" s="118"/>
    </row>
    <row r="27" spans="1:41" ht="24.95" customHeight="1">
      <c r="E27" s="26"/>
      <c r="F27" s="26"/>
      <c r="Q27" s="24" t="s">
        <v>4</v>
      </c>
      <c r="R27" s="22"/>
      <c r="S27" s="22"/>
      <c r="T27" s="22"/>
      <c r="U27" s="22"/>
      <c r="V27" s="22"/>
      <c r="W27" s="185" t="s">
        <v>13</v>
      </c>
      <c r="X27" s="22"/>
      <c r="Y27" s="22"/>
      <c r="Z27" s="22"/>
      <c r="AA27" s="22"/>
      <c r="AB27" s="22"/>
      <c r="AC27" s="22"/>
      <c r="AD27" s="22"/>
      <c r="AE27" s="22"/>
      <c r="AF27" s="22"/>
    </row>
    <row r="28" spans="1:41" ht="17.25" customHeight="1">
      <c r="A28" s="25"/>
      <c r="B28" s="26"/>
    </row>
    <row r="29" spans="1:41" ht="35.1" customHeight="1">
      <c r="A29" s="34" t="s">
        <v>0</v>
      </c>
      <c r="B29" s="25"/>
      <c r="C29" s="25"/>
      <c r="D29" s="119">
        <f ca="1">D4</f>
        <v>10</v>
      </c>
      <c r="E29" s="119"/>
      <c r="F29" s="119"/>
      <c r="G29" s="119"/>
      <c r="H29" s="120" t="s">
        <v>59</v>
      </c>
      <c r="I29" s="119"/>
      <c r="J29" s="119"/>
      <c r="K29" s="121"/>
      <c r="L29" s="126">
        <f ca="1">D29/100</f>
        <v>0.1</v>
      </c>
      <c r="M29" s="127"/>
      <c r="N29" s="127"/>
      <c r="O29" s="127"/>
      <c r="P29" s="128"/>
      <c r="Q29" s="34" t="s">
        <v>42</v>
      </c>
      <c r="R29" s="30"/>
      <c r="U29" s="36"/>
      <c r="V29" s="36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5"/>
      <c r="AI29" s="35"/>
      <c r="AJ29" s="35"/>
      <c r="AK29" s="35"/>
      <c r="AL29" s="30"/>
      <c r="AM29" s="26"/>
      <c r="AN29" s="26"/>
      <c r="AO29" s="26"/>
    </row>
    <row r="30" spans="1:41" ht="35.1" customHeight="1">
      <c r="A30" s="26"/>
      <c r="B30" s="26"/>
      <c r="C30" s="26"/>
      <c r="D30" s="26"/>
      <c r="E30" s="26"/>
      <c r="F30" s="26"/>
      <c r="S30" s="35"/>
      <c r="T30" s="30"/>
      <c r="U30" s="30"/>
      <c r="V30" s="30"/>
      <c r="W30" s="30"/>
      <c r="X30" s="30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</row>
    <row r="31" spans="1:41" ht="35.1" customHeight="1">
      <c r="A31" s="34" t="s">
        <v>5</v>
      </c>
      <c r="B31" s="25"/>
      <c r="C31" s="25"/>
      <c r="D31" s="119">
        <f ca="1">D9</f>
        <v>800</v>
      </c>
      <c r="E31" s="119"/>
      <c r="F31" s="119"/>
      <c r="G31" s="119"/>
      <c r="H31" s="120" t="s">
        <v>60</v>
      </c>
      <c r="I31" s="119"/>
      <c r="J31" s="119"/>
      <c r="K31" s="121"/>
      <c r="L31" s="126">
        <f ca="1">D31/1000</f>
        <v>0.8</v>
      </c>
      <c r="M31" s="127"/>
      <c r="N31" s="127"/>
      <c r="O31" s="127"/>
      <c r="P31" s="128"/>
      <c r="Q31" s="34" t="s">
        <v>61</v>
      </c>
      <c r="R31" s="30"/>
      <c r="U31" s="35"/>
      <c r="V31" s="36"/>
      <c r="W31" s="36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5"/>
      <c r="AI31" s="35"/>
      <c r="AJ31" s="35"/>
      <c r="AK31" s="35"/>
    </row>
    <row r="32" spans="1:41" ht="35.1" customHeight="1">
      <c r="A32" s="30"/>
      <c r="B32" s="30"/>
      <c r="C32" s="30"/>
      <c r="D32" s="26"/>
      <c r="E32" s="26"/>
      <c r="F32" s="26"/>
      <c r="S32" s="35"/>
      <c r="T32" s="30"/>
      <c r="U32" s="30"/>
      <c r="V32" s="30"/>
      <c r="W32" s="30"/>
      <c r="X32" s="30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</row>
    <row r="33" spans="1:37" ht="35.1" customHeight="1">
      <c r="A33" s="34" t="s">
        <v>6</v>
      </c>
      <c r="B33" s="25"/>
      <c r="C33" s="25"/>
      <c r="D33" s="117">
        <f ca="1">D11</f>
        <v>8</v>
      </c>
      <c r="E33" s="117"/>
      <c r="F33" s="38" t="s">
        <v>62</v>
      </c>
      <c r="G33" s="30"/>
      <c r="H33" s="117">
        <f ca="1">H11</f>
        <v>70</v>
      </c>
      <c r="I33" s="117"/>
      <c r="J33" s="117"/>
      <c r="K33" s="38" t="s">
        <v>63</v>
      </c>
      <c r="L33" s="30"/>
      <c r="M33" s="30"/>
      <c r="N33" s="30"/>
      <c r="O33" s="126">
        <f ca="1">D33+H33/100</f>
        <v>8.6999999999999993</v>
      </c>
      <c r="P33" s="127"/>
      <c r="Q33" s="127"/>
      <c r="R33" s="127"/>
      <c r="S33" s="128"/>
      <c r="T33" s="39" t="s">
        <v>62</v>
      </c>
      <c r="U33" s="36"/>
      <c r="V33" s="36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5"/>
      <c r="AI33" s="35"/>
      <c r="AJ33" s="35"/>
      <c r="AK33" s="35"/>
    </row>
    <row r="34" spans="1:37" ht="35.1" customHeight="1">
      <c r="A34" s="30"/>
      <c r="B34" s="30"/>
      <c r="C34" s="30"/>
      <c r="D34" s="26"/>
      <c r="E34" s="26"/>
      <c r="F34" s="26"/>
      <c r="S34" s="35"/>
      <c r="T34" s="30"/>
      <c r="U34" s="30"/>
      <c r="V34" s="30"/>
      <c r="W34" s="30"/>
      <c r="X34" s="30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</row>
    <row r="35" spans="1:37" ht="35.1" customHeight="1">
      <c r="A35" s="34" t="s">
        <v>7</v>
      </c>
      <c r="B35" s="25"/>
      <c r="C35" s="25"/>
      <c r="D35" s="117">
        <f ca="1">D13</f>
        <v>3</v>
      </c>
      <c r="E35" s="117"/>
      <c r="F35" s="38" t="s">
        <v>64</v>
      </c>
      <c r="G35" s="30"/>
      <c r="I35" s="117">
        <f ca="1">I13</f>
        <v>6</v>
      </c>
      <c r="J35" s="117"/>
      <c r="K35" s="122" t="s">
        <v>65</v>
      </c>
      <c r="L35" s="122"/>
      <c r="M35" s="122"/>
      <c r="N35" s="38" t="s">
        <v>39</v>
      </c>
      <c r="P35" s="126">
        <f ca="1">D35+I35/10</f>
        <v>3.6</v>
      </c>
      <c r="Q35" s="127"/>
      <c r="R35" s="127"/>
      <c r="S35" s="127"/>
      <c r="T35" s="128"/>
      <c r="U35" s="39" t="s">
        <v>64</v>
      </c>
      <c r="V35" s="36"/>
      <c r="W35" s="36"/>
      <c r="X35" s="30"/>
      <c r="Y35" s="30"/>
      <c r="Z35" s="30"/>
      <c r="AA35" s="30"/>
      <c r="AE35" s="30"/>
      <c r="AF35" s="30"/>
      <c r="AG35" s="30"/>
      <c r="AH35" s="35"/>
    </row>
    <row r="36" spans="1:37" ht="35.1" customHeight="1">
      <c r="A36" s="30"/>
      <c r="B36" s="30"/>
      <c r="C36" s="30"/>
      <c r="D36" s="26"/>
      <c r="E36" s="26"/>
      <c r="F36" s="26"/>
      <c r="S36" s="35"/>
      <c r="T36" s="30"/>
      <c r="U36" s="30"/>
      <c r="V36" s="30"/>
      <c r="W36" s="30"/>
      <c r="X36" s="30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</row>
    <row r="37" spans="1:37" ht="35.1" customHeight="1">
      <c r="A37" s="34" t="s">
        <v>8</v>
      </c>
      <c r="B37" s="25"/>
      <c r="C37" s="25"/>
      <c r="D37" s="117">
        <f ca="1">D15</f>
        <v>7</v>
      </c>
      <c r="E37" s="117"/>
      <c r="F37" s="38" t="s">
        <v>61</v>
      </c>
      <c r="G37" s="30"/>
      <c r="I37" s="117">
        <f ca="1">I15</f>
        <v>800</v>
      </c>
      <c r="J37" s="117"/>
      <c r="K37" s="117"/>
      <c r="L37" s="38" t="s">
        <v>60</v>
      </c>
      <c r="M37" s="30"/>
      <c r="N37" s="30"/>
      <c r="O37" s="30"/>
      <c r="P37" s="126">
        <f ca="1">D37+I37/1000</f>
        <v>7.8</v>
      </c>
      <c r="Q37" s="127"/>
      <c r="R37" s="127"/>
      <c r="S37" s="127"/>
      <c r="T37" s="128"/>
      <c r="U37" s="39" t="s">
        <v>61</v>
      </c>
      <c r="V37" s="36"/>
      <c r="W37" s="36"/>
      <c r="X37" s="30"/>
      <c r="Y37" s="30"/>
      <c r="Z37" s="30"/>
      <c r="AA37" s="30"/>
      <c r="AB37" s="30"/>
      <c r="AC37" s="30"/>
      <c r="AD37" s="30"/>
      <c r="AE37" s="35"/>
      <c r="AF37" s="35"/>
      <c r="AG37" s="35"/>
      <c r="AH37" s="30"/>
      <c r="AI37" s="35"/>
      <c r="AJ37" s="35"/>
      <c r="AK37" s="35"/>
    </row>
    <row r="38" spans="1:37" ht="35.1" customHeight="1">
      <c r="A38" s="26"/>
      <c r="B38" s="26"/>
      <c r="C38" s="26"/>
      <c r="D38" s="26"/>
      <c r="E38" s="26"/>
      <c r="F38" s="26"/>
      <c r="S38" s="35"/>
      <c r="T38" s="30"/>
      <c r="U38" s="30"/>
      <c r="V38" s="30"/>
      <c r="W38" s="30"/>
      <c r="X38" s="30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</row>
    <row r="39" spans="1:37" ht="35.1" customHeight="1">
      <c r="A39" s="34" t="s">
        <v>9</v>
      </c>
      <c r="B39" s="25"/>
      <c r="C39" s="25"/>
      <c r="D39" s="119">
        <f ca="1">D17</f>
        <v>500</v>
      </c>
      <c r="E39" s="119"/>
      <c r="F39" s="119"/>
      <c r="G39" s="119"/>
      <c r="H39" s="34" t="s">
        <v>66</v>
      </c>
      <c r="I39" s="26"/>
      <c r="J39" s="26"/>
      <c r="K39" s="126">
        <f ca="1">D39/1000</f>
        <v>0.5</v>
      </c>
      <c r="L39" s="127"/>
      <c r="M39" s="127"/>
      <c r="N39" s="127"/>
      <c r="O39" s="128"/>
      <c r="P39" s="34" t="s">
        <v>67</v>
      </c>
      <c r="S39" s="35"/>
      <c r="T39" s="36"/>
      <c r="U39" s="36"/>
      <c r="V39" s="30"/>
      <c r="W39" s="30"/>
      <c r="X39" s="30"/>
      <c r="Y39" s="30"/>
      <c r="Z39" s="30"/>
      <c r="AA39" s="30"/>
      <c r="AB39" s="30"/>
      <c r="AC39" s="30"/>
      <c r="AD39" s="30"/>
      <c r="AE39" s="35"/>
      <c r="AF39" s="35"/>
      <c r="AG39" s="35"/>
      <c r="AH39" s="30"/>
      <c r="AI39" s="35"/>
      <c r="AJ39" s="35"/>
      <c r="AK39" s="35"/>
    </row>
    <row r="40" spans="1:37" ht="35.1" customHeight="1">
      <c r="A40" s="26"/>
      <c r="B40" s="26"/>
      <c r="C40" s="26"/>
      <c r="D40" s="26"/>
      <c r="E40" s="26"/>
      <c r="F40" s="26"/>
      <c r="S40" s="35"/>
      <c r="T40" s="30"/>
      <c r="U40" s="30"/>
      <c r="V40" s="30"/>
      <c r="W40" s="30"/>
      <c r="X40" s="30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</row>
    <row r="41" spans="1:37" ht="35.1" customHeight="1">
      <c r="A41" s="34" t="s">
        <v>10</v>
      </c>
      <c r="B41" s="25"/>
      <c r="C41" s="25"/>
      <c r="D41" s="117">
        <f ca="1">D19</f>
        <v>3</v>
      </c>
      <c r="E41" s="117"/>
      <c r="F41" s="38" t="s">
        <v>67</v>
      </c>
      <c r="G41" s="30"/>
      <c r="I41" s="117">
        <f ca="1">I19</f>
        <v>600</v>
      </c>
      <c r="J41" s="117"/>
      <c r="K41" s="117"/>
      <c r="L41" s="38" t="s">
        <v>66</v>
      </c>
      <c r="M41" s="30"/>
      <c r="N41" s="30"/>
      <c r="O41" s="30"/>
      <c r="P41" s="126">
        <f ca="1">D41+I41/1000</f>
        <v>3.6</v>
      </c>
      <c r="Q41" s="127"/>
      <c r="R41" s="127"/>
      <c r="S41" s="127"/>
      <c r="T41" s="128"/>
      <c r="U41" s="39" t="s">
        <v>67</v>
      </c>
      <c r="V41" s="36"/>
      <c r="W41" s="36"/>
      <c r="X41" s="30"/>
      <c r="Y41" s="30"/>
      <c r="Z41" s="30"/>
      <c r="AA41" s="30"/>
      <c r="AB41" s="30"/>
      <c r="AC41" s="30"/>
      <c r="AD41" s="30"/>
      <c r="AE41" s="35"/>
      <c r="AF41" s="35"/>
      <c r="AG41" s="35"/>
      <c r="AH41" s="30"/>
      <c r="AI41" s="35"/>
      <c r="AJ41" s="35"/>
      <c r="AK41" s="35"/>
    </row>
    <row r="42" spans="1:37" ht="35.1" customHeight="1">
      <c r="A42" s="26"/>
      <c r="B42" s="26"/>
      <c r="C42" s="26"/>
      <c r="D42" s="26"/>
      <c r="E42" s="26"/>
      <c r="F42" s="26"/>
      <c r="S42" s="35"/>
      <c r="T42" s="30"/>
      <c r="U42" s="30"/>
      <c r="V42" s="30"/>
      <c r="W42" s="30"/>
      <c r="X42" s="30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</row>
    <row r="43" spans="1:37" ht="35.1" customHeight="1">
      <c r="A43" s="34" t="s">
        <v>32</v>
      </c>
      <c r="B43" s="25"/>
      <c r="C43" s="25"/>
      <c r="D43" s="119">
        <f ca="1">D21</f>
        <v>2</v>
      </c>
      <c r="E43" s="119"/>
      <c r="F43" s="119"/>
      <c r="G43" s="119"/>
      <c r="H43" s="120" t="s">
        <v>112</v>
      </c>
      <c r="I43" s="119"/>
      <c r="J43" s="119"/>
      <c r="K43" s="121"/>
      <c r="L43" s="126">
        <f ca="1">D43/10</f>
        <v>0.2</v>
      </c>
      <c r="M43" s="127"/>
      <c r="N43" s="127"/>
      <c r="O43" s="127"/>
      <c r="P43" s="128"/>
      <c r="Q43" s="124" t="s">
        <v>113</v>
      </c>
      <c r="R43" s="125"/>
      <c r="U43" s="36"/>
      <c r="V43" s="36"/>
      <c r="W43" s="30"/>
      <c r="X43" s="30"/>
      <c r="Y43" s="30"/>
      <c r="Z43" s="30"/>
      <c r="AA43" s="30"/>
      <c r="AB43" s="30"/>
      <c r="AC43" s="30"/>
      <c r="AD43" s="30"/>
      <c r="AE43" s="35"/>
      <c r="AF43" s="35"/>
      <c r="AG43" s="35"/>
      <c r="AH43" s="30"/>
      <c r="AI43" s="35"/>
      <c r="AJ43" s="35"/>
      <c r="AK43" s="35"/>
    </row>
    <row r="44" spans="1:37" ht="35.1" customHeight="1">
      <c r="A44" s="26"/>
      <c r="B44" s="26"/>
      <c r="C44" s="26"/>
      <c r="D44" s="26"/>
      <c r="E44" s="26"/>
      <c r="F44" s="26"/>
      <c r="S44" s="35"/>
      <c r="T44" s="30"/>
      <c r="U44" s="30"/>
      <c r="V44" s="30"/>
      <c r="W44" s="30"/>
      <c r="X44" s="30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</row>
    <row r="45" spans="1:37" ht="35.1" customHeight="1">
      <c r="A45" s="34" t="s">
        <v>33</v>
      </c>
      <c r="B45" s="25"/>
      <c r="C45" s="25"/>
      <c r="D45" s="119">
        <f ca="1">D23</f>
        <v>800</v>
      </c>
      <c r="E45" s="119"/>
      <c r="F45" s="119"/>
      <c r="G45" s="119"/>
      <c r="H45" s="34" t="s">
        <v>114</v>
      </c>
      <c r="I45" s="26"/>
      <c r="J45" s="34"/>
      <c r="K45" s="26"/>
      <c r="L45" s="126">
        <f ca="1">D45/1000</f>
        <v>0.8</v>
      </c>
      <c r="M45" s="127"/>
      <c r="N45" s="127"/>
      <c r="O45" s="127"/>
      <c r="P45" s="128"/>
      <c r="Q45" s="124" t="s">
        <v>113</v>
      </c>
      <c r="R45" s="125"/>
      <c r="T45" s="35"/>
      <c r="U45" s="36"/>
      <c r="V45" s="36"/>
      <c r="W45" s="30"/>
      <c r="X45" s="30"/>
      <c r="Y45" s="30"/>
      <c r="Z45" s="30"/>
      <c r="AA45" s="30"/>
      <c r="AB45" s="30"/>
      <c r="AC45" s="30"/>
      <c r="AD45" s="30"/>
      <c r="AE45" s="30"/>
      <c r="AF45" s="35"/>
      <c r="AG45" s="35"/>
      <c r="AH45" s="30"/>
      <c r="AI45" s="35"/>
      <c r="AJ45" s="35"/>
      <c r="AK45" s="35"/>
    </row>
    <row r="46" spans="1:37" ht="35.1" customHeight="1">
      <c r="A46" s="26"/>
      <c r="B46" s="26"/>
      <c r="C46" s="26"/>
      <c r="D46" s="26"/>
      <c r="E46" s="26"/>
      <c r="F46" s="26"/>
      <c r="S46" s="35"/>
      <c r="T46" s="30"/>
      <c r="U46" s="30"/>
      <c r="V46" s="30"/>
      <c r="W46" s="30"/>
      <c r="X46" s="30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9" t="s">
        <v>22</v>
      </c>
      <c r="AJ46" s="35"/>
      <c r="AK46" s="35"/>
    </row>
    <row r="47" spans="1:37" ht="35.1" customHeight="1">
      <c r="A47" s="34" t="s">
        <v>12</v>
      </c>
      <c r="B47" s="25"/>
      <c r="C47" s="25"/>
      <c r="D47" s="117">
        <f ca="1">D25</f>
        <v>7</v>
      </c>
      <c r="E47" s="117"/>
      <c r="F47" s="123" t="s">
        <v>113</v>
      </c>
      <c r="G47" s="123"/>
      <c r="H47" s="117">
        <f ca="1">H25</f>
        <v>600</v>
      </c>
      <c r="I47" s="117"/>
      <c r="J47" s="117"/>
      <c r="K47" s="34" t="s">
        <v>114</v>
      </c>
      <c r="L47" s="26"/>
      <c r="M47" s="34"/>
      <c r="N47" s="26"/>
      <c r="O47" s="126">
        <f ca="1">D47+H47/1000</f>
        <v>7.6</v>
      </c>
      <c r="P47" s="127"/>
      <c r="Q47" s="127"/>
      <c r="R47" s="127"/>
      <c r="S47" s="128"/>
      <c r="T47" s="124" t="s">
        <v>113</v>
      </c>
      <c r="U47" s="125"/>
      <c r="W47" s="35"/>
      <c r="X47" s="36"/>
      <c r="Y47" s="36"/>
      <c r="Z47" s="30"/>
      <c r="AA47" s="30"/>
      <c r="AB47" s="30"/>
      <c r="AC47" s="30"/>
      <c r="AD47" s="30"/>
      <c r="AE47" s="30"/>
      <c r="AF47" s="35"/>
      <c r="AG47" s="35"/>
      <c r="AH47" s="30"/>
      <c r="AI47" s="35"/>
      <c r="AJ47" s="35"/>
      <c r="AK47" s="35"/>
    </row>
    <row r="48" spans="1:37" ht="24.95" customHeight="1"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</row>
    <row r="49" spans="18:37" ht="24.95" customHeight="1"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</row>
    <row r="50" spans="18:37" ht="24.95" customHeight="1"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</row>
  </sheetData>
  <mergeCells count="81">
    <mergeCell ref="T47:U47"/>
    <mergeCell ref="P35:T35"/>
    <mergeCell ref="P37:T37"/>
    <mergeCell ref="P41:T41"/>
    <mergeCell ref="Q43:R43"/>
    <mergeCell ref="D45:G45"/>
    <mergeCell ref="Q45:R45"/>
    <mergeCell ref="D47:E47"/>
    <mergeCell ref="F47:G47"/>
    <mergeCell ref="H47:J47"/>
    <mergeCell ref="L45:P45"/>
    <mergeCell ref="O47:S47"/>
    <mergeCell ref="D39:G39"/>
    <mergeCell ref="D41:E41"/>
    <mergeCell ref="I41:K41"/>
    <mergeCell ref="D43:G43"/>
    <mergeCell ref="H43:K43"/>
    <mergeCell ref="K39:O39"/>
    <mergeCell ref="L43:P43"/>
    <mergeCell ref="D35:E35"/>
    <mergeCell ref="I35:J35"/>
    <mergeCell ref="K35:M35"/>
    <mergeCell ref="D37:E37"/>
    <mergeCell ref="I37:K37"/>
    <mergeCell ref="L29:P29"/>
    <mergeCell ref="L31:P31"/>
    <mergeCell ref="AI26:AJ26"/>
    <mergeCell ref="D33:E33"/>
    <mergeCell ref="H33:J33"/>
    <mergeCell ref="O33:S33"/>
    <mergeCell ref="D29:G29"/>
    <mergeCell ref="H29:K29"/>
    <mergeCell ref="D31:G31"/>
    <mergeCell ref="H31:K31"/>
    <mergeCell ref="T25:U25"/>
    <mergeCell ref="D19:E19"/>
    <mergeCell ref="I19:K19"/>
    <mergeCell ref="H21:K21"/>
    <mergeCell ref="Q21:R21"/>
    <mergeCell ref="Q23:R23"/>
    <mergeCell ref="D21:G21"/>
    <mergeCell ref="D23:G23"/>
    <mergeCell ref="H25:J25"/>
    <mergeCell ref="D25:E25"/>
    <mergeCell ref="I13:J13"/>
    <mergeCell ref="K13:M13"/>
    <mergeCell ref="I15:K15"/>
    <mergeCell ref="D13:E13"/>
    <mergeCell ref="D15:E15"/>
    <mergeCell ref="F25:G25"/>
    <mergeCell ref="D17:G17"/>
    <mergeCell ref="AI1:AJ1"/>
    <mergeCell ref="J2:K2"/>
    <mergeCell ref="D4:G4"/>
    <mergeCell ref="D9:G9"/>
    <mergeCell ref="H4:K4"/>
    <mergeCell ref="H9:K9"/>
    <mergeCell ref="Y5:Z5"/>
    <mergeCell ref="AA5:AB5"/>
    <mergeCell ref="AC5:AD5"/>
    <mergeCell ref="AE5:AF5"/>
    <mergeCell ref="Y7:Z7"/>
    <mergeCell ref="D11:E11"/>
    <mergeCell ref="H11:J11"/>
    <mergeCell ref="Q5:R5"/>
    <mergeCell ref="S5:T5"/>
    <mergeCell ref="U5:V5"/>
    <mergeCell ref="W5:X5"/>
    <mergeCell ref="O5:P5"/>
    <mergeCell ref="O7:P7"/>
    <mergeCell ref="Q7:R7"/>
    <mergeCell ref="S7:T7"/>
    <mergeCell ref="U7:V7"/>
    <mergeCell ref="W7:X7"/>
    <mergeCell ref="AA7:AB7"/>
    <mergeCell ref="AC7:AD7"/>
    <mergeCell ref="AE7:AF7"/>
    <mergeCell ref="AG7:AH7"/>
    <mergeCell ref="AG5:AH5"/>
    <mergeCell ref="AI5:AJ5"/>
    <mergeCell ref="AI7:AJ7"/>
  </mergeCells>
  <phoneticPr fontId="2"/>
  <pageMargins left="0.98425196850393704" right="0.98425196850393704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</sheetPr>
  <dimension ref="A1:AO75"/>
  <sheetViews>
    <sheetView topLeftCell="A22" workbookViewId="0">
      <selection activeCell="AM42" sqref="AM42"/>
    </sheetView>
  </sheetViews>
  <sheetFormatPr defaultColWidth="11" defaultRowHeight="24.95" customHeight="1"/>
  <cols>
    <col min="1" max="37" width="2.125" style="20" customWidth="1"/>
    <col min="38" max="16384" width="11" style="20"/>
  </cols>
  <sheetData>
    <row r="1" spans="1:41" ht="24.95" customHeight="1">
      <c r="D1" s="21" t="s">
        <v>69</v>
      </c>
      <c r="AG1" s="22" t="s">
        <v>21</v>
      </c>
      <c r="AH1" s="22"/>
      <c r="AI1" s="118">
        <v>1</v>
      </c>
      <c r="AJ1" s="118"/>
    </row>
    <row r="2" spans="1:41" ht="24.95" customHeight="1">
      <c r="J2" s="109" t="s">
        <v>1</v>
      </c>
      <c r="K2" s="109"/>
      <c r="L2" s="4" t="s">
        <v>2</v>
      </c>
      <c r="M2" s="1"/>
      <c r="N2" s="4" t="s">
        <v>3</v>
      </c>
      <c r="O2" s="1"/>
      <c r="P2" s="1"/>
      <c r="Q2" s="24" t="s">
        <v>4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41" ht="24.95" customHeight="1">
      <c r="A3" s="25"/>
      <c r="B3" s="26"/>
    </row>
    <row r="4" spans="1:41" ht="35.1" customHeight="1">
      <c r="A4" s="34" t="s">
        <v>70</v>
      </c>
      <c r="B4" s="25"/>
      <c r="C4" s="34" t="s">
        <v>73</v>
      </c>
      <c r="D4" s="30"/>
      <c r="E4" s="30"/>
      <c r="F4" s="30"/>
      <c r="G4" s="30"/>
      <c r="H4" s="38"/>
      <c r="I4" s="30"/>
      <c r="J4" s="30"/>
      <c r="K4" s="30"/>
      <c r="L4" s="30"/>
      <c r="M4" s="30"/>
      <c r="N4" s="30"/>
      <c r="O4" s="30"/>
      <c r="P4" s="30"/>
      <c r="Q4" s="38"/>
      <c r="R4" s="30"/>
      <c r="S4" s="35"/>
      <c r="T4" s="35"/>
      <c r="U4" s="36"/>
      <c r="V4" s="36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5"/>
      <c r="AI4" s="35"/>
      <c r="AJ4" s="35"/>
      <c r="AK4" s="35"/>
      <c r="AL4" s="30"/>
      <c r="AM4" s="26"/>
      <c r="AN4" s="26"/>
      <c r="AO4" s="26"/>
    </row>
    <row r="5" spans="1:41" ht="20.25" customHeight="1">
      <c r="A5" s="26"/>
      <c r="B5" s="119">
        <v>0</v>
      </c>
      <c r="C5" s="119"/>
      <c r="D5" s="30"/>
      <c r="E5" s="30"/>
      <c r="F5" s="30"/>
      <c r="G5" s="35"/>
      <c r="H5" s="35"/>
      <c r="I5" s="35"/>
      <c r="J5" s="35"/>
      <c r="K5" s="35"/>
      <c r="L5" s="117">
        <v>1</v>
      </c>
      <c r="M5" s="117"/>
      <c r="N5" s="35"/>
      <c r="O5" s="35"/>
      <c r="P5" s="35"/>
      <c r="Q5" s="35"/>
      <c r="R5" s="35"/>
      <c r="S5" s="35"/>
      <c r="T5" s="30"/>
      <c r="U5" s="30"/>
      <c r="V5" s="117">
        <v>2</v>
      </c>
      <c r="W5" s="117"/>
      <c r="X5" s="30"/>
      <c r="Y5" s="35"/>
      <c r="Z5" s="35"/>
      <c r="AA5" s="35"/>
      <c r="AB5" s="35"/>
      <c r="AC5" s="35"/>
      <c r="AD5" s="35"/>
      <c r="AE5" s="35"/>
      <c r="AF5" s="117">
        <v>3</v>
      </c>
      <c r="AG5" s="117"/>
      <c r="AH5" s="39" t="s">
        <v>71</v>
      </c>
      <c r="AI5" s="92" t="s">
        <v>113</v>
      </c>
      <c r="AJ5" s="39" t="s">
        <v>72</v>
      </c>
      <c r="AK5" s="35"/>
    </row>
    <row r="6" spans="1:41" ht="3.75" customHeight="1">
      <c r="A6" s="26"/>
      <c r="B6" s="42"/>
      <c r="C6" s="26"/>
      <c r="D6" s="30"/>
      <c r="E6" s="30"/>
      <c r="F6" s="30"/>
      <c r="G6" s="35"/>
      <c r="H6" s="35"/>
      <c r="I6" s="35"/>
      <c r="J6" s="35"/>
      <c r="K6" s="35"/>
      <c r="L6" s="43"/>
      <c r="M6" s="35"/>
      <c r="N6" s="35"/>
      <c r="O6" s="35"/>
      <c r="P6" s="35"/>
      <c r="Q6" s="35"/>
      <c r="R6" s="35"/>
      <c r="S6" s="35"/>
      <c r="T6" s="30"/>
      <c r="U6" s="30"/>
      <c r="V6" s="42"/>
      <c r="W6" s="30"/>
      <c r="X6" s="30"/>
      <c r="Y6" s="35"/>
      <c r="Z6" s="35"/>
      <c r="AA6" s="35"/>
      <c r="AB6" s="35"/>
      <c r="AC6" s="35"/>
      <c r="AD6" s="35"/>
      <c r="AE6" s="35"/>
      <c r="AF6" s="43"/>
      <c r="AG6" s="35"/>
      <c r="AH6" s="35"/>
      <c r="AI6" s="35"/>
      <c r="AJ6" s="35"/>
      <c r="AK6" s="35"/>
    </row>
    <row r="7" spans="1:41" ht="3.75" customHeight="1">
      <c r="A7" s="26"/>
      <c r="B7" s="42"/>
      <c r="C7" s="26"/>
      <c r="D7" s="30"/>
      <c r="E7" s="30"/>
      <c r="F7" s="30"/>
      <c r="G7" s="43"/>
      <c r="H7" s="35"/>
      <c r="I7" s="35"/>
      <c r="J7" s="35"/>
      <c r="K7" s="35"/>
      <c r="L7" s="43"/>
      <c r="M7" s="35"/>
      <c r="N7" s="35"/>
      <c r="O7" s="35"/>
      <c r="P7" s="35"/>
      <c r="Q7" s="43"/>
      <c r="R7" s="35"/>
      <c r="S7" s="35"/>
      <c r="T7" s="30"/>
      <c r="U7" s="30"/>
      <c r="V7" s="42"/>
      <c r="W7" s="30"/>
      <c r="X7" s="30"/>
      <c r="Y7" s="35"/>
      <c r="Z7" s="35"/>
      <c r="AA7" s="43"/>
      <c r="AB7" s="35"/>
      <c r="AC7" s="35"/>
      <c r="AD7" s="35"/>
      <c r="AE7" s="35"/>
      <c r="AF7" s="43"/>
      <c r="AG7" s="35"/>
      <c r="AH7" s="35"/>
      <c r="AI7" s="35"/>
      <c r="AJ7" s="35"/>
      <c r="AK7" s="35"/>
    </row>
    <row r="8" spans="1:41" ht="6.75" customHeight="1" thickBot="1">
      <c r="A8" s="34" t="s">
        <v>15</v>
      </c>
      <c r="B8" s="41"/>
      <c r="C8" s="47"/>
      <c r="D8" s="48"/>
      <c r="E8" s="49"/>
      <c r="F8" s="50"/>
      <c r="G8" s="48"/>
      <c r="H8" s="51"/>
      <c r="I8" s="50"/>
      <c r="J8" s="48"/>
      <c r="K8" s="48"/>
      <c r="L8" s="52"/>
      <c r="M8" s="49"/>
      <c r="N8" s="50"/>
      <c r="O8" s="48"/>
      <c r="P8" s="49"/>
      <c r="Q8" s="53"/>
      <c r="R8" s="49"/>
      <c r="S8" s="54"/>
      <c r="T8" s="54"/>
      <c r="U8" s="54"/>
      <c r="V8" s="55"/>
      <c r="W8" s="56"/>
      <c r="X8" s="50"/>
      <c r="Y8" s="50"/>
      <c r="Z8" s="50"/>
      <c r="AA8" s="48"/>
      <c r="AB8" s="49"/>
      <c r="AC8" s="50"/>
      <c r="AD8" s="50"/>
      <c r="AE8" s="50"/>
      <c r="AF8" s="48"/>
      <c r="AG8" s="49"/>
      <c r="AH8" s="57"/>
      <c r="AI8" s="58"/>
      <c r="AJ8" s="54"/>
      <c r="AK8" s="58"/>
    </row>
    <row r="9" spans="1:41" ht="22.5" customHeight="1" thickTop="1">
      <c r="A9" s="30"/>
      <c r="B9" s="30"/>
      <c r="C9" s="23"/>
      <c r="D9" s="30"/>
      <c r="E9" s="30"/>
      <c r="F9" s="30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0"/>
      <c r="U9" s="30"/>
      <c r="V9" s="30"/>
      <c r="W9" s="30"/>
      <c r="X9" s="30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</row>
    <row r="10" spans="1:41" ht="45" customHeight="1">
      <c r="A10" s="34"/>
      <c r="B10" s="25"/>
      <c r="C10" s="129" t="s">
        <v>23</v>
      </c>
      <c r="D10" s="130"/>
      <c r="E10" s="135"/>
      <c r="F10" s="135"/>
      <c r="G10" s="135"/>
      <c r="H10" s="135"/>
      <c r="I10" s="135"/>
      <c r="J10" s="135"/>
      <c r="K10" s="38"/>
      <c r="L10" s="30"/>
      <c r="M10" s="30"/>
      <c r="N10" s="30"/>
      <c r="O10" s="30"/>
      <c r="P10" s="35"/>
      <c r="Q10" s="35"/>
      <c r="R10" s="35"/>
      <c r="S10" s="35"/>
      <c r="T10" s="39"/>
      <c r="U10" s="36"/>
      <c r="V10" s="36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5"/>
      <c r="AI10" s="35"/>
      <c r="AJ10" s="35"/>
      <c r="AK10" s="35"/>
    </row>
    <row r="11" spans="1:41" ht="7.5" customHeight="1">
      <c r="A11" s="30"/>
      <c r="B11" s="30"/>
      <c r="C11" s="30"/>
      <c r="D11" s="30"/>
      <c r="E11" s="30"/>
      <c r="F11" s="30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0"/>
      <c r="U11" s="30"/>
      <c r="V11" s="30"/>
      <c r="W11" s="30"/>
      <c r="X11" s="30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</row>
    <row r="12" spans="1:41" ht="45" customHeight="1">
      <c r="A12" s="34"/>
      <c r="B12" s="25"/>
      <c r="C12" s="25"/>
      <c r="D12" s="30"/>
      <c r="E12" s="30"/>
      <c r="F12" s="38"/>
      <c r="G12" s="30"/>
      <c r="H12" s="129" t="s">
        <v>35</v>
      </c>
      <c r="I12" s="130"/>
      <c r="J12" s="135"/>
      <c r="K12" s="135"/>
      <c r="L12" s="135"/>
      <c r="M12" s="135"/>
      <c r="N12" s="135"/>
      <c r="O12" s="135"/>
      <c r="P12" s="30"/>
      <c r="Q12" s="35"/>
      <c r="R12" s="35"/>
      <c r="S12" s="35"/>
      <c r="T12" s="35"/>
      <c r="U12" s="39"/>
      <c r="V12" s="36"/>
      <c r="W12" s="36"/>
      <c r="X12" s="30"/>
      <c r="Y12" s="30"/>
      <c r="Z12" s="30"/>
      <c r="AA12" s="30"/>
      <c r="AB12" s="30"/>
      <c r="AC12" s="35"/>
      <c r="AD12" s="129" t="s">
        <v>14</v>
      </c>
      <c r="AE12" s="130"/>
      <c r="AF12" s="135"/>
      <c r="AG12" s="135"/>
      <c r="AH12" s="135"/>
      <c r="AI12" s="135"/>
      <c r="AJ12" s="135"/>
      <c r="AK12" s="135"/>
    </row>
    <row r="13" spans="1:41" ht="7.5" customHeight="1">
      <c r="A13" s="30"/>
      <c r="B13" s="30"/>
      <c r="C13" s="30"/>
      <c r="D13" s="30"/>
      <c r="E13" s="30"/>
      <c r="F13" s="30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0"/>
      <c r="U13" s="30"/>
      <c r="V13" s="30"/>
      <c r="W13" s="30"/>
      <c r="X13" s="30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</row>
    <row r="14" spans="1:41" ht="45" customHeight="1">
      <c r="A14" s="34"/>
      <c r="B14" s="25"/>
      <c r="C14" s="25"/>
      <c r="D14" s="30"/>
      <c r="E14" s="30"/>
      <c r="F14" s="38"/>
      <c r="G14" s="30"/>
      <c r="H14" s="35"/>
      <c r="I14" s="30"/>
      <c r="J14" s="30"/>
      <c r="K14" s="30"/>
      <c r="L14" s="38"/>
      <c r="M14" s="129" t="s">
        <v>36</v>
      </c>
      <c r="N14" s="130"/>
      <c r="O14" s="135"/>
      <c r="P14" s="135"/>
      <c r="Q14" s="135"/>
      <c r="R14" s="135"/>
      <c r="S14" s="135"/>
      <c r="T14" s="135"/>
      <c r="U14" s="39"/>
      <c r="V14" s="36"/>
      <c r="W14" s="129" t="s">
        <v>18</v>
      </c>
      <c r="X14" s="130"/>
      <c r="Y14" s="135"/>
      <c r="Z14" s="135"/>
      <c r="AA14" s="135"/>
      <c r="AB14" s="135"/>
      <c r="AC14" s="135"/>
      <c r="AD14" s="135"/>
      <c r="AE14" s="35"/>
      <c r="AF14" s="35"/>
      <c r="AG14" s="35"/>
      <c r="AH14" s="30"/>
      <c r="AI14" s="35"/>
      <c r="AJ14" s="35"/>
      <c r="AK14" s="35"/>
    </row>
    <row r="15" spans="1:41" ht="45" customHeight="1">
      <c r="A15" s="34"/>
      <c r="B15" s="25"/>
      <c r="C15" s="25"/>
      <c r="D15" s="30"/>
      <c r="E15" s="30"/>
      <c r="F15" s="38"/>
      <c r="G15" s="30"/>
      <c r="H15" s="35"/>
      <c r="I15" s="30"/>
      <c r="J15" s="30"/>
      <c r="K15" s="30"/>
      <c r="L15" s="38"/>
      <c r="M15" s="40"/>
      <c r="N15" s="44"/>
      <c r="O15" s="37"/>
      <c r="P15" s="37"/>
      <c r="Q15" s="37"/>
      <c r="R15" s="37"/>
      <c r="S15" s="37"/>
      <c r="T15" s="37"/>
      <c r="U15" s="39"/>
      <c r="V15" s="36"/>
      <c r="W15" s="40"/>
      <c r="X15" s="44"/>
      <c r="Y15" s="37"/>
      <c r="Z15" s="37"/>
      <c r="AA15" s="37"/>
      <c r="AB15" s="37"/>
      <c r="AC15" s="37"/>
      <c r="AD15" s="37"/>
      <c r="AE15" s="35"/>
      <c r="AF15" s="35"/>
      <c r="AG15" s="35"/>
      <c r="AH15" s="30"/>
      <c r="AI15" s="35"/>
      <c r="AJ15" s="35"/>
      <c r="AK15" s="35"/>
    </row>
    <row r="16" spans="1:41" ht="45" customHeight="1">
      <c r="A16" s="34"/>
      <c r="B16" s="25"/>
      <c r="C16" s="25"/>
      <c r="D16" s="30"/>
      <c r="E16" s="30"/>
      <c r="F16" s="38"/>
      <c r="G16" s="30"/>
      <c r="H16" s="35"/>
      <c r="I16" s="30"/>
      <c r="J16" s="30"/>
      <c r="K16" s="30"/>
      <c r="L16" s="38"/>
      <c r="M16" s="40"/>
      <c r="N16" s="44"/>
      <c r="O16" s="37"/>
      <c r="P16" s="37"/>
      <c r="Q16" s="37"/>
      <c r="R16" s="37"/>
      <c r="S16" s="37"/>
      <c r="T16" s="37"/>
      <c r="U16" s="39"/>
      <c r="V16" s="36"/>
      <c r="W16" s="40"/>
      <c r="X16" s="44"/>
      <c r="Y16" s="37"/>
      <c r="Z16" s="37"/>
      <c r="AA16" s="37"/>
      <c r="AB16" s="37"/>
      <c r="AC16" s="37"/>
      <c r="AD16" s="37"/>
      <c r="AE16" s="35"/>
      <c r="AF16" s="35"/>
      <c r="AG16" s="35"/>
      <c r="AH16" s="30"/>
      <c r="AI16" s="35"/>
      <c r="AJ16" s="35"/>
      <c r="AK16" s="35"/>
    </row>
    <row r="17" spans="1:41" ht="22.5" customHeight="1">
      <c r="A17" s="26"/>
      <c r="B17" s="26"/>
      <c r="C17" s="26"/>
      <c r="D17" s="30"/>
      <c r="E17" s="30"/>
      <c r="F17" s="30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0"/>
      <c r="U17" s="30"/>
      <c r="V17" s="30"/>
      <c r="W17" s="30"/>
      <c r="X17" s="30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</row>
    <row r="18" spans="1:41" ht="35.1" customHeight="1">
      <c r="A18" s="34" t="s">
        <v>70</v>
      </c>
      <c r="B18" s="25"/>
      <c r="C18" s="34" t="s">
        <v>75</v>
      </c>
      <c r="D18" s="30"/>
      <c r="E18" s="30"/>
      <c r="F18" s="30"/>
      <c r="G18" s="30"/>
      <c r="H18" s="38"/>
      <c r="I18" s="30"/>
      <c r="J18" s="30"/>
      <c r="K18" s="30"/>
      <c r="L18" s="30"/>
      <c r="M18" s="30"/>
      <c r="N18" s="30"/>
      <c r="O18" s="30"/>
      <c r="P18" s="30"/>
      <c r="Q18" s="38"/>
      <c r="R18" s="30"/>
      <c r="S18" s="35"/>
      <c r="T18" s="35"/>
      <c r="U18" s="36"/>
      <c r="V18" s="36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5"/>
      <c r="AI18" s="35"/>
      <c r="AJ18" s="35"/>
      <c r="AK18" s="35"/>
      <c r="AL18" s="30"/>
      <c r="AM18" s="26"/>
      <c r="AN18" s="26"/>
      <c r="AO18" s="26"/>
    </row>
    <row r="19" spans="1:41" ht="20.25" customHeight="1">
      <c r="A19" s="26"/>
      <c r="B19" s="119">
        <v>0</v>
      </c>
      <c r="C19" s="119"/>
      <c r="D19" s="30"/>
      <c r="E19" s="30"/>
      <c r="F19" s="30"/>
      <c r="G19" s="35"/>
      <c r="H19" s="35"/>
      <c r="I19" s="35"/>
      <c r="J19" s="35"/>
      <c r="K19" s="35"/>
      <c r="L19" s="117">
        <v>1</v>
      </c>
      <c r="M19" s="117"/>
      <c r="N19" s="35"/>
      <c r="O19" s="35"/>
      <c r="P19" s="35"/>
      <c r="Q19" s="35"/>
      <c r="R19" s="35"/>
      <c r="S19" s="35"/>
      <c r="T19" s="30"/>
      <c r="U19" s="30"/>
      <c r="V19" s="117">
        <v>2</v>
      </c>
      <c r="W19" s="117"/>
      <c r="X19" s="30"/>
      <c r="Y19" s="35"/>
      <c r="Z19" s="35"/>
      <c r="AA19" s="35"/>
      <c r="AB19" s="35"/>
      <c r="AC19" s="35"/>
      <c r="AD19" s="35"/>
      <c r="AE19" s="35"/>
      <c r="AF19" s="117">
        <v>3</v>
      </c>
      <c r="AG19" s="117"/>
      <c r="AH19" s="39" t="s">
        <v>71</v>
      </c>
      <c r="AI19" s="122" t="s">
        <v>74</v>
      </c>
      <c r="AJ19" s="122"/>
      <c r="AK19" s="39" t="s">
        <v>38</v>
      </c>
    </row>
    <row r="20" spans="1:41" ht="3.75" customHeight="1">
      <c r="A20" s="26"/>
      <c r="B20" s="42"/>
      <c r="C20" s="26"/>
      <c r="D20" s="30"/>
      <c r="E20" s="30"/>
      <c r="F20" s="30"/>
      <c r="G20" s="35"/>
      <c r="H20" s="35"/>
      <c r="I20" s="35"/>
      <c r="J20" s="35"/>
      <c r="K20" s="35"/>
      <c r="L20" s="43"/>
      <c r="M20" s="35"/>
      <c r="N20" s="35"/>
      <c r="O20" s="35"/>
      <c r="P20" s="35"/>
      <c r="Q20" s="35"/>
      <c r="R20" s="35"/>
      <c r="S20" s="35"/>
      <c r="T20" s="30"/>
      <c r="U20" s="30"/>
      <c r="V20" s="42"/>
      <c r="W20" s="30"/>
      <c r="X20" s="30"/>
      <c r="Y20" s="35"/>
      <c r="Z20" s="35"/>
      <c r="AA20" s="35"/>
      <c r="AB20" s="35"/>
      <c r="AC20" s="35"/>
      <c r="AD20" s="35"/>
      <c r="AE20" s="35"/>
      <c r="AF20" s="43"/>
      <c r="AG20" s="35"/>
      <c r="AH20" s="35"/>
      <c r="AI20" s="35"/>
      <c r="AJ20" s="35"/>
      <c r="AK20" s="35"/>
    </row>
    <row r="21" spans="1:41" ht="3.75" customHeight="1">
      <c r="A21" s="26"/>
      <c r="B21" s="42"/>
      <c r="C21" s="26"/>
      <c r="D21" s="30"/>
      <c r="E21" s="30"/>
      <c r="F21" s="30"/>
      <c r="G21" s="43"/>
      <c r="H21" s="35"/>
      <c r="I21" s="35"/>
      <c r="J21" s="35"/>
      <c r="K21" s="35"/>
      <c r="L21" s="43"/>
      <c r="M21" s="35"/>
      <c r="N21" s="35"/>
      <c r="O21" s="35"/>
      <c r="P21" s="35"/>
      <c r="Q21" s="43"/>
      <c r="R21" s="35"/>
      <c r="S21" s="35"/>
      <c r="T21" s="30"/>
      <c r="U21" s="30"/>
      <c r="V21" s="42"/>
      <c r="W21" s="30"/>
      <c r="X21" s="30"/>
      <c r="Y21" s="35"/>
      <c r="Z21" s="35"/>
      <c r="AA21" s="43"/>
      <c r="AB21" s="35"/>
      <c r="AC21" s="35"/>
      <c r="AD21" s="35"/>
      <c r="AE21" s="35"/>
      <c r="AF21" s="43"/>
      <c r="AG21" s="35"/>
      <c r="AH21" s="35"/>
      <c r="AI21" s="35"/>
      <c r="AJ21" s="35"/>
      <c r="AK21" s="35"/>
    </row>
    <row r="22" spans="1:41" ht="6.75" customHeight="1" thickBot="1">
      <c r="A22" s="34" t="s">
        <v>15</v>
      </c>
      <c r="B22" s="41"/>
      <c r="C22" s="47"/>
      <c r="D22" s="48"/>
      <c r="E22" s="49"/>
      <c r="F22" s="50"/>
      <c r="G22" s="48"/>
      <c r="H22" s="51"/>
      <c r="I22" s="50"/>
      <c r="J22" s="48"/>
      <c r="K22" s="48"/>
      <c r="L22" s="52"/>
      <c r="M22" s="49"/>
      <c r="N22" s="50"/>
      <c r="O22" s="48"/>
      <c r="P22" s="49"/>
      <c r="Q22" s="53"/>
      <c r="R22" s="49"/>
      <c r="S22" s="54"/>
      <c r="T22" s="54"/>
      <c r="U22" s="54"/>
      <c r="V22" s="55"/>
      <c r="W22" s="56"/>
      <c r="X22" s="50"/>
      <c r="Y22" s="50"/>
      <c r="Z22" s="50"/>
      <c r="AA22" s="48"/>
      <c r="AB22" s="49"/>
      <c r="AC22" s="50"/>
      <c r="AD22" s="50"/>
      <c r="AE22" s="50"/>
      <c r="AF22" s="48"/>
      <c r="AG22" s="49"/>
      <c r="AH22" s="57"/>
      <c r="AI22" s="58"/>
      <c r="AJ22" s="54"/>
      <c r="AK22" s="58"/>
    </row>
    <row r="23" spans="1:41" ht="22.5" customHeight="1" thickTop="1">
      <c r="A23" s="30"/>
      <c r="B23" s="30"/>
      <c r="C23" s="23"/>
      <c r="D23" s="30"/>
      <c r="E23" s="30"/>
      <c r="F23" s="30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0"/>
      <c r="U23" s="30"/>
      <c r="V23" s="30"/>
      <c r="W23" s="30"/>
      <c r="X23" s="30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</row>
    <row r="24" spans="1:41" ht="45" customHeight="1">
      <c r="A24" s="34"/>
      <c r="B24" s="25"/>
      <c r="C24" s="129" t="s">
        <v>16</v>
      </c>
      <c r="D24" s="130"/>
      <c r="E24" s="135"/>
      <c r="F24" s="135"/>
      <c r="G24" s="135"/>
      <c r="H24" s="135"/>
      <c r="I24" s="135"/>
      <c r="J24" s="135"/>
      <c r="K24" s="38"/>
      <c r="L24" s="30"/>
      <c r="M24" s="30"/>
      <c r="N24" s="30"/>
      <c r="O24" s="30"/>
      <c r="P24" s="35"/>
      <c r="Q24" s="35"/>
      <c r="R24" s="35"/>
      <c r="S24" s="35"/>
      <c r="T24" s="39"/>
      <c r="U24" s="36"/>
      <c r="V24" s="36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5"/>
      <c r="AI24" s="35"/>
      <c r="AJ24" s="35"/>
      <c r="AK24" s="35"/>
    </row>
    <row r="25" spans="1:41" ht="7.5" customHeight="1">
      <c r="A25" s="30"/>
      <c r="B25" s="30"/>
      <c r="C25" s="30"/>
      <c r="D25" s="30"/>
      <c r="E25" s="30"/>
      <c r="F25" s="30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0"/>
      <c r="U25" s="30"/>
      <c r="V25" s="30"/>
      <c r="W25" s="30"/>
      <c r="X25" s="30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</row>
    <row r="26" spans="1:41" ht="45" customHeight="1">
      <c r="A26" s="34"/>
      <c r="B26" s="25"/>
      <c r="C26" s="25"/>
      <c r="D26" s="30"/>
      <c r="E26" s="30"/>
      <c r="F26" s="38"/>
      <c r="G26" s="30"/>
      <c r="H26" s="129" t="s">
        <v>17</v>
      </c>
      <c r="I26" s="130"/>
      <c r="J26" s="135"/>
      <c r="K26" s="135"/>
      <c r="L26" s="135"/>
      <c r="M26" s="135"/>
      <c r="N26" s="135"/>
      <c r="O26" s="135"/>
      <c r="P26" s="30"/>
      <c r="Q26" s="35"/>
      <c r="R26" s="35"/>
      <c r="S26" s="35"/>
      <c r="T26" s="35"/>
      <c r="U26" s="39"/>
      <c r="V26" s="36"/>
      <c r="W26" s="36"/>
      <c r="X26" s="30"/>
      <c r="Y26" s="30"/>
      <c r="Z26" s="30"/>
      <c r="AA26" s="30"/>
      <c r="AB26" s="30"/>
      <c r="AC26" s="35"/>
      <c r="AD26" s="129" t="s">
        <v>41</v>
      </c>
      <c r="AE26" s="130"/>
      <c r="AF26" s="135"/>
      <c r="AG26" s="135"/>
      <c r="AH26" s="135"/>
      <c r="AI26" s="135"/>
      <c r="AJ26" s="135"/>
      <c r="AK26" s="135"/>
    </row>
    <row r="27" spans="1:41" ht="7.5" customHeight="1">
      <c r="A27" s="30"/>
      <c r="B27" s="30"/>
      <c r="C27" s="30"/>
      <c r="D27" s="30"/>
      <c r="E27" s="30"/>
      <c r="F27" s="30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0"/>
      <c r="U27" s="30"/>
      <c r="V27" s="30"/>
      <c r="W27" s="30"/>
      <c r="X27" s="30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</row>
    <row r="28" spans="1:41" ht="45" customHeight="1">
      <c r="A28" s="34"/>
      <c r="B28" s="25"/>
      <c r="C28" s="25"/>
      <c r="D28" s="30"/>
      <c r="E28" s="30"/>
      <c r="F28" s="38"/>
      <c r="G28" s="30"/>
      <c r="H28" s="35"/>
      <c r="I28" s="30"/>
      <c r="J28" s="30"/>
      <c r="K28" s="30"/>
      <c r="L28" s="38"/>
      <c r="M28" s="129" t="s">
        <v>47</v>
      </c>
      <c r="N28" s="130"/>
      <c r="O28" s="135"/>
      <c r="P28" s="135"/>
      <c r="Q28" s="136"/>
      <c r="R28" s="136"/>
      <c r="S28" s="136"/>
      <c r="T28" s="136"/>
      <c r="U28" s="39"/>
      <c r="V28" s="36"/>
      <c r="W28" s="137" t="s">
        <v>11</v>
      </c>
      <c r="X28" s="138"/>
      <c r="Y28" s="139"/>
      <c r="Z28" s="139"/>
      <c r="AA28" s="139"/>
      <c r="AB28" s="139"/>
      <c r="AC28" s="139"/>
      <c r="AD28" s="139"/>
      <c r="AE28" s="46"/>
      <c r="AF28" s="35"/>
      <c r="AG28" s="35"/>
      <c r="AH28" s="30"/>
      <c r="AI28" s="35"/>
      <c r="AJ28" s="35"/>
      <c r="AK28" s="35"/>
    </row>
    <row r="29" spans="1:41" ht="45" customHeight="1">
      <c r="A29" s="34"/>
      <c r="B29" s="25"/>
      <c r="C29" s="25"/>
      <c r="D29" s="30"/>
      <c r="E29" s="30"/>
      <c r="F29" s="38"/>
      <c r="G29" s="30"/>
      <c r="H29" s="35"/>
      <c r="I29" s="30"/>
      <c r="J29" s="30"/>
      <c r="K29" s="30"/>
      <c r="L29" s="38"/>
      <c r="M29" s="40"/>
      <c r="N29" s="44"/>
      <c r="O29" s="37"/>
      <c r="P29" s="37"/>
      <c r="Q29" s="186"/>
      <c r="R29" s="186"/>
      <c r="S29" s="186"/>
      <c r="T29" s="186"/>
      <c r="U29" s="39"/>
      <c r="V29" s="36"/>
      <c r="W29" s="40"/>
      <c r="X29" s="44"/>
      <c r="Y29" s="37"/>
      <c r="Z29" s="37"/>
      <c r="AA29" s="37"/>
      <c r="AB29" s="37"/>
      <c r="AC29" s="37"/>
      <c r="AD29" s="37"/>
      <c r="AE29" s="35"/>
      <c r="AF29" s="35"/>
      <c r="AG29" s="35"/>
      <c r="AH29" s="30"/>
      <c r="AI29" s="35"/>
      <c r="AJ29" s="35"/>
      <c r="AK29" s="35"/>
    </row>
    <row r="30" spans="1:41" ht="45" customHeight="1">
      <c r="A30" s="34"/>
      <c r="B30" s="25"/>
      <c r="C30" s="25"/>
      <c r="D30" s="30"/>
      <c r="E30" s="30"/>
      <c r="F30" s="38"/>
      <c r="G30" s="30"/>
      <c r="H30" s="35"/>
      <c r="I30" s="30"/>
      <c r="J30" s="30"/>
      <c r="K30" s="30"/>
      <c r="L30" s="38"/>
      <c r="M30" s="40"/>
      <c r="N30" s="44"/>
      <c r="O30" s="37"/>
      <c r="P30" s="37"/>
      <c r="Q30" s="37"/>
      <c r="R30" s="37"/>
      <c r="S30" s="37"/>
      <c r="T30" s="37"/>
      <c r="U30" s="39"/>
      <c r="V30" s="36"/>
      <c r="W30" s="40"/>
      <c r="X30" s="44"/>
      <c r="Y30" s="37"/>
      <c r="Z30" s="37"/>
      <c r="AA30" s="37"/>
      <c r="AB30" s="37"/>
      <c r="AC30" s="37"/>
      <c r="AD30" s="37"/>
      <c r="AE30" s="35"/>
      <c r="AF30" s="35"/>
      <c r="AG30" s="35"/>
      <c r="AH30" s="30"/>
      <c r="AI30" s="35"/>
      <c r="AJ30" s="35"/>
      <c r="AK30" s="35"/>
    </row>
    <row r="31" spans="1:41" ht="34.5" customHeight="1">
      <c r="A31" s="34"/>
      <c r="B31" s="25"/>
      <c r="C31" s="25"/>
      <c r="D31" s="30"/>
      <c r="E31" s="30"/>
      <c r="F31" s="38"/>
      <c r="G31" s="30"/>
      <c r="H31" s="35"/>
      <c r="I31" s="30"/>
      <c r="J31" s="30"/>
      <c r="K31" s="30"/>
      <c r="L31" s="38"/>
      <c r="M31" s="40"/>
      <c r="N31" s="44"/>
      <c r="O31" s="37"/>
      <c r="P31" s="37"/>
      <c r="Q31" s="45"/>
      <c r="R31" s="45"/>
      <c r="S31" s="45"/>
      <c r="T31" s="45"/>
      <c r="U31" s="39"/>
      <c r="V31" s="36"/>
      <c r="W31" s="40"/>
      <c r="X31" s="44"/>
      <c r="Y31" s="37"/>
      <c r="Z31" s="37"/>
      <c r="AA31" s="37"/>
      <c r="AB31" s="37"/>
      <c r="AC31" s="37"/>
      <c r="AD31" s="37"/>
      <c r="AE31" s="35"/>
      <c r="AF31" s="35"/>
      <c r="AG31" s="35"/>
      <c r="AH31" s="30"/>
      <c r="AI31" s="35"/>
      <c r="AJ31" s="35"/>
      <c r="AK31" s="35"/>
    </row>
    <row r="32" spans="1:41" ht="24.95" customHeight="1">
      <c r="D32" s="21" t="s">
        <v>69</v>
      </c>
      <c r="AG32" s="22" t="s">
        <v>21</v>
      </c>
      <c r="AH32" s="22"/>
      <c r="AI32" s="118">
        <v>1</v>
      </c>
      <c r="AJ32" s="118"/>
    </row>
    <row r="33" spans="1:41" ht="24.95" customHeight="1">
      <c r="J33" s="109" t="s">
        <v>1</v>
      </c>
      <c r="K33" s="109"/>
      <c r="L33" s="4" t="s">
        <v>2</v>
      </c>
      <c r="M33" s="1"/>
      <c r="N33" s="4" t="s">
        <v>3</v>
      </c>
      <c r="O33" s="1"/>
      <c r="P33" s="1"/>
      <c r="Q33" s="24" t="s">
        <v>4</v>
      </c>
      <c r="R33" s="22"/>
      <c r="S33" s="22"/>
      <c r="T33" s="22"/>
      <c r="U33" s="22"/>
      <c r="V33" s="22"/>
      <c r="W33" s="33" t="s">
        <v>13</v>
      </c>
      <c r="X33" s="22"/>
      <c r="Y33" s="22"/>
      <c r="Z33" s="22"/>
      <c r="AA33" s="22"/>
      <c r="AB33" s="22"/>
      <c r="AC33" s="22"/>
      <c r="AD33" s="22"/>
      <c r="AE33" s="22"/>
      <c r="AF33" s="22"/>
    </row>
    <row r="34" spans="1:41" ht="24.95" customHeight="1">
      <c r="A34" s="25"/>
      <c r="B34" s="26"/>
      <c r="W34" s="187"/>
    </row>
    <row r="35" spans="1:41" ht="17.25" customHeight="1">
      <c r="A35" s="25"/>
      <c r="B35" s="26"/>
    </row>
    <row r="36" spans="1:41" ht="35.1" customHeight="1">
      <c r="A36" s="34" t="s">
        <v>70</v>
      </c>
      <c r="B36" s="25"/>
      <c r="C36" s="34" t="s">
        <v>73</v>
      </c>
      <c r="D36" s="30"/>
      <c r="E36" s="30"/>
      <c r="F36" s="30"/>
      <c r="G36" s="30"/>
      <c r="H36" s="38"/>
      <c r="I36" s="30"/>
      <c r="J36" s="30"/>
      <c r="K36" s="30"/>
      <c r="L36" s="30"/>
      <c r="M36" s="30"/>
      <c r="N36" s="30"/>
      <c r="O36" s="30"/>
      <c r="P36" s="30"/>
      <c r="Q36" s="38"/>
      <c r="R36" s="30"/>
      <c r="S36" s="35"/>
      <c r="T36" s="35"/>
      <c r="U36" s="36"/>
      <c r="V36" s="36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5"/>
      <c r="AI36" s="35"/>
      <c r="AJ36" s="35"/>
      <c r="AK36" s="35"/>
      <c r="AL36" s="30"/>
      <c r="AM36" s="26"/>
      <c r="AN36" s="26"/>
      <c r="AO36" s="26"/>
    </row>
    <row r="37" spans="1:41" ht="20.25" customHeight="1">
      <c r="A37" s="26"/>
      <c r="B37" s="119">
        <v>0</v>
      </c>
      <c r="C37" s="119"/>
      <c r="D37" s="30"/>
      <c r="E37" s="30"/>
      <c r="F37" s="30"/>
      <c r="G37" s="35"/>
      <c r="H37" s="35"/>
      <c r="I37" s="35"/>
      <c r="J37" s="35"/>
      <c r="K37" s="35"/>
      <c r="L37" s="117">
        <v>1</v>
      </c>
      <c r="M37" s="117"/>
      <c r="N37" s="35"/>
      <c r="O37" s="35"/>
      <c r="P37" s="35"/>
      <c r="Q37" s="35"/>
      <c r="R37" s="35"/>
      <c r="S37" s="35"/>
      <c r="T37" s="30"/>
      <c r="U37" s="30"/>
      <c r="V37" s="117">
        <v>2</v>
      </c>
      <c r="W37" s="117"/>
      <c r="X37" s="30"/>
      <c r="Y37" s="35"/>
      <c r="Z37" s="35"/>
      <c r="AA37" s="35"/>
      <c r="AB37" s="35"/>
      <c r="AC37" s="35"/>
      <c r="AD37" s="35"/>
      <c r="AE37" s="35"/>
      <c r="AF37" s="117">
        <v>3</v>
      </c>
      <c r="AG37" s="117"/>
      <c r="AH37" s="39" t="s">
        <v>71</v>
      </c>
      <c r="AI37" s="92" t="s">
        <v>113</v>
      </c>
      <c r="AJ37" s="39" t="s">
        <v>72</v>
      </c>
      <c r="AK37" s="35"/>
    </row>
    <row r="38" spans="1:41" ht="3.75" customHeight="1">
      <c r="A38" s="26"/>
      <c r="B38" s="42"/>
      <c r="C38" s="26"/>
      <c r="D38" s="30"/>
      <c r="E38" s="30"/>
      <c r="F38" s="30"/>
      <c r="G38" s="35"/>
      <c r="H38" s="35"/>
      <c r="I38" s="35"/>
      <c r="J38" s="35"/>
      <c r="K38" s="35"/>
      <c r="L38" s="43"/>
      <c r="M38" s="35"/>
      <c r="N38" s="35"/>
      <c r="O38" s="35"/>
      <c r="P38" s="35"/>
      <c r="Q38" s="35"/>
      <c r="R38" s="35"/>
      <c r="S38" s="35"/>
      <c r="T38" s="30"/>
      <c r="U38" s="30"/>
      <c r="V38" s="42"/>
      <c r="W38" s="30"/>
      <c r="X38" s="30"/>
      <c r="Y38" s="35"/>
      <c r="Z38" s="35"/>
      <c r="AA38" s="35"/>
      <c r="AB38" s="35"/>
      <c r="AC38" s="35"/>
      <c r="AD38" s="35"/>
      <c r="AE38" s="35"/>
      <c r="AF38" s="43"/>
      <c r="AG38" s="35"/>
      <c r="AH38" s="35"/>
      <c r="AI38" s="35"/>
      <c r="AJ38" s="35"/>
      <c r="AK38" s="35"/>
    </row>
    <row r="39" spans="1:41" ht="3.75" customHeight="1">
      <c r="A39" s="26"/>
      <c r="B39" s="42"/>
      <c r="C39" s="26"/>
      <c r="D39" s="30"/>
      <c r="E39" s="30"/>
      <c r="F39" s="30"/>
      <c r="G39" s="43"/>
      <c r="H39" s="35"/>
      <c r="I39" s="35"/>
      <c r="J39" s="35"/>
      <c r="K39" s="35"/>
      <c r="L39" s="43"/>
      <c r="M39" s="35"/>
      <c r="N39" s="35"/>
      <c r="O39" s="35"/>
      <c r="P39" s="35"/>
      <c r="Q39" s="43"/>
      <c r="R39" s="35"/>
      <c r="S39" s="35"/>
      <c r="T39" s="30"/>
      <c r="U39" s="30"/>
      <c r="V39" s="42"/>
      <c r="W39" s="30"/>
      <c r="X39" s="30"/>
      <c r="Y39" s="35"/>
      <c r="Z39" s="35"/>
      <c r="AA39" s="43"/>
      <c r="AB39" s="35"/>
      <c r="AC39" s="35"/>
      <c r="AD39" s="35"/>
      <c r="AE39" s="35"/>
      <c r="AF39" s="43"/>
      <c r="AG39" s="35"/>
      <c r="AH39" s="35"/>
      <c r="AI39" s="35"/>
      <c r="AJ39" s="35"/>
      <c r="AK39" s="35"/>
    </row>
    <row r="40" spans="1:41" ht="6.75" customHeight="1" thickBot="1">
      <c r="A40" s="34" t="s">
        <v>15</v>
      </c>
      <c r="B40" s="41"/>
      <c r="C40" s="47"/>
      <c r="D40" s="48"/>
      <c r="E40" s="49"/>
      <c r="F40" s="50"/>
      <c r="G40" s="48"/>
      <c r="H40" s="51"/>
      <c r="I40" s="50"/>
      <c r="J40" s="48"/>
      <c r="K40" s="48"/>
      <c r="L40" s="52"/>
      <c r="M40" s="49"/>
      <c r="N40" s="50"/>
      <c r="O40" s="48"/>
      <c r="P40" s="49"/>
      <c r="Q40" s="53"/>
      <c r="R40" s="49"/>
      <c r="S40" s="54"/>
      <c r="T40" s="54"/>
      <c r="U40" s="54"/>
      <c r="V40" s="55"/>
      <c r="W40" s="56"/>
      <c r="X40" s="50"/>
      <c r="Y40" s="50"/>
      <c r="Z40" s="50"/>
      <c r="AA40" s="48"/>
      <c r="AB40" s="49"/>
      <c r="AC40" s="50"/>
      <c r="AD40" s="50"/>
      <c r="AE40" s="50"/>
      <c r="AF40" s="48"/>
      <c r="AG40" s="49"/>
      <c r="AH40" s="57"/>
      <c r="AI40" s="58"/>
      <c r="AJ40" s="54"/>
      <c r="AK40" s="58"/>
    </row>
    <row r="41" spans="1:41" ht="22.5" customHeight="1" thickTop="1">
      <c r="A41" s="30"/>
      <c r="B41" s="30"/>
      <c r="C41" s="23"/>
      <c r="D41" s="30"/>
      <c r="E41" s="30"/>
      <c r="F41" s="30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0"/>
      <c r="U41" s="30"/>
      <c r="V41" s="30"/>
      <c r="W41" s="30"/>
      <c r="X41" s="30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</row>
    <row r="42" spans="1:41" ht="45" customHeight="1">
      <c r="A42" s="34"/>
      <c r="B42" s="25"/>
      <c r="C42" s="129" t="s">
        <v>23</v>
      </c>
      <c r="D42" s="130"/>
      <c r="E42" s="133">
        <v>0.1</v>
      </c>
      <c r="F42" s="134"/>
      <c r="G42" s="134"/>
      <c r="H42" s="134"/>
      <c r="I42" s="131" t="s">
        <v>113</v>
      </c>
      <c r="J42" s="132"/>
      <c r="K42" s="38"/>
      <c r="L42" s="30"/>
      <c r="M42" s="30"/>
      <c r="N42" s="30"/>
      <c r="O42" s="30"/>
      <c r="P42" s="35"/>
      <c r="Q42" s="35"/>
      <c r="R42" s="35"/>
      <c r="S42" s="35"/>
      <c r="T42" s="39"/>
      <c r="U42" s="36"/>
      <c r="V42" s="36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5"/>
      <c r="AI42" s="35"/>
      <c r="AJ42" s="35"/>
      <c r="AK42" s="35"/>
    </row>
    <row r="43" spans="1:41" ht="7.5" customHeight="1">
      <c r="A43" s="30"/>
      <c r="B43" s="30"/>
      <c r="C43" s="30"/>
      <c r="D43" s="30"/>
      <c r="E43" s="30"/>
      <c r="F43" s="30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0"/>
      <c r="U43" s="30"/>
      <c r="V43" s="30"/>
      <c r="W43" s="30"/>
      <c r="X43" s="30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</row>
    <row r="44" spans="1:41" ht="45" customHeight="1">
      <c r="A44" s="34"/>
      <c r="B44" s="25"/>
      <c r="C44" s="25"/>
      <c r="D44" s="30"/>
      <c r="E44" s="30"/>
      <c r="F44" s="38"/>
      <c r="G44" s="30"/>
      <c r="H44" s="129" t="s">
        <v>35</v>
      </c>
      <c r="I44" s="130"/>
      <c r="J44" s="133">
        <v>1</v>
      </c>
      <c r="K44" s="134"/>
      <c r="L44" s="134"/>
      <c r="M44" s="134"/>
      <c r="N44" s="131" t="s">
        <v>113</v>
      </c>
      <c r="O44" s="132"/>
      <c r="P44" s="30"/>
      <c r="Q44" s="35"/>
      <c r="R44" s="35"/>
      <c r="S44" s="35"/>
      <c r="T44" s="35"/>
      <c r="U44" s="39"/>
      <c r="V44" s="36"/>
      <c r="W44" s="36"/>
      <c r="X44" s="30"/>
      <c r="Y44" s="30"/>
      <c r="Z44" s="30"/>
      <c r="AA44" s="30"/>
      <c r="AB44" s="30"/>
      <c r="AC44" s="35"/>
      <c r="AD44" s="129" t="s">
        <v>14</v>
      </c>
      <c r="AE44" s="130"/>
      <c r="AF44" s="133">
        <v>3.3</v>
      </c>
      <c r="AG44" s="134"/>
      <c r="AH44" s="134"/>
      <c r="AI44" s="134"/>
      <c r="AJ44" s="131" t="s">
        <v>113</v>
      </c>
      <c r="AK44" s="132"/>
    </row>
    <row r="45" spans="1:41" ht="7.5" customHeight="1">
      <c r="A45" s="30"/>
      <c r="B45" s="30"/>
      <c r="C45" s="30"/>
      <c r="D45" s="30"/>
      <c r="E45" s="30"/>
      <c r="F45" s="30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0"/>
      <c r="U45" s="30"/>
      <c r="V45" s="30"/>
      <c r="W45" s="30"/>
      <c r="X45" s="30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</row>
    <row r="46" spans="1:41" ht="45" customHeight="1">
      <c r="A46" s="34"/>
      <c r="B46" s="25"/>
      <c r="C46" s="25"/>
      <c r="D46" s="30"/>
      <c r="E46" s="30"/>
      <c r="F46" s="38"/>
      <c r="G46" s="30"/>
      <c r="H46" s="35"/>
      <c r="I46" s="30"/>
      <c r="J46" s="30"/>
      <c r="K46" s="30"/>
      <c r="L46" s="38"/>
      <c r="M46" s="129" t="s">
        <v>36</v>
      </c>
      <c r="N46" s="130"/>
      <c r="O46" s="133">
        <v>1.6</v>
      </c>
      <c r="P46" s="134"/>
      <c r="Q46" s="134"/>
      <c r="R46" s="134"/>
      <c r="S46" s="131" t="s">
        <v>113</v>
      </c>
      <c r="T46" s="132"/>
      <c r="U46" s="39"/>
      <c r="V46" s="36"/>
      <c r="W46" s="129" t="s">
        <v>18</v>
      </c>
      <c r="X46" s="130"/>
      <c r="Y46" s="133">
        <v>2.5</v>
      </c>
      <c r="Z46" s="134"/>
      <c r="AA46" s="134"/>
      <c r="AB46" s="134"/>
      <c r="AC46" s="131" t="s">
        <v>113</v>
      </c>
      <c r="AD46" s="132"/>
      <c r="AE46" s="35"/>
      <c r="AF46" s="35"/>
      <c r="AG46" s="35"/>
      <c r="AH46" s="30"/>
      <c r="AI46" s="35"/>
      <c r="AJ46" s="35"/>
      <c r="AK46" s="35"/>
    </row>
    <row r="47" spans="1:41" ht="45" customHeight="1">
      <c r="A47" s="34"/>
      <c r="B47" s="25"/>
      <c r="C47" s="25"/>
      <c r="D47" s="30"/>
      <c r="E47" s="30"/>
      <c r="F47" s="38"/>
      <c r="G47" s="30"/>
      <c r="H47" s="35"/>
      <c r="I47" s="30"/>
      <c r="J47" s="30"/>
      <c r="K47" s="30"/>
      <c r="L47" s="38"/>
      <c r="M47" s="40"/>
      <c r="N47" s="44"/>
      <c r="O47" s="37"/>
      <c r="P47" s="37"/>
      <c r="Q47" s="37"/>
      <c r="R47" s="37"/>
      <c r="S47" s="37"/>
      <c r="T47" s="37"/>
      <c r="U47" s="39"/>
      <c r="V47" s="36"/>
      <c r="W47" s="40"/>
      <c r="X47" s="44"/>
      <c r="Y47" s="37"/>
      <c r="Z47" s="37"/>
      <c r="AA47" s="37"/>
      <c r="AB47" s="37"/>
      <c r="AC47" s="37"/>
      <c r="AD47" s="37"/>
      <c r="AE47" s="35"/>
      <c r="AF47" s="35"/>
      <c r="AG47" s="35"/>
      <c r="AH47" s="30"/>
      <c r="AI47" s="35"/>
      <c r="AJ47" s="35"/>
      <c r="AK47" s="35"/>
    </row>
    <row r="48" spans="1:41" ht="12" customHeight="1">
      <c r="A48" s="34"/>
      <c r="B48" s="25"/>
      <c r="C48" s="25"/>
      <c r="D48" s="30"/>
      <c r="E48" s="30"/>
      <c r="F48" s="38"/>
      <c r="G48" s="30"/>
      <c r="H48" s="35"/>
      <c r="I48" s="30"/>
      <c r="J48" s="30"/>
      <c r="K48" s="30"/>
      <c r="L48" s="38"/>
      <c r="M48" s="40"/>
      <c r="N48" s="44"/>
      <c r="O48" s="37"/>
      <c r="P48" s="37"/>
      <c r="Q48" s="37"/>
      <c r="R48" s="37"/>
      <c r="S48" s="37"/>
      <c r="T48" s="37"/>
      <c r="U48" s="39"/>
      <c r="V48" s="36"/>
      <c r="W48" s="40"/>
      <c r="X48" s="44"/>
      <c r="Y48" s="37"/>
      <c r="Z48" s="37"/>
      <c r="AA48" s="37"/>
      <c r="AB48" s="37"/>
      <c r="AC48" s="37"/>
      <c r="AD48" s="37"/>
      <c r="AE48" s="35"/>
      <c r="AF48" s="35"/>
      <c r="AG48" s="35"/>
      <c r="AH48" s="30"/>
      <c r="AI48" s="35"/>
      <c r="AJ48" s="35"/>
      <c r="AK48" s="35"/>
    </row>
    <row r="49" spans="1:41" ht="22.5" customHeight="1">
      <c r="A49" s="26"/>
      <c r="B49" s="26"/>
      <c r="C49" s="26"/>
      <c r="D49" s="30"/>
      <c r="E49" s="30"/>
      <c r="F49" s="30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0"/>
      <c r="U49" s="30"/>
      <c r="V49" s="30"/>
      <c r="W49" s="30"/>
      <c r="X49" s="30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</row>
    <row r="50" spans="1:41" ht="35.1" customHeight="1">
      <c r="A50" s="34" t="s">
        <v>70</v>
      </c>
      <c r="B50" s="25"/>
      <c r="C50" s="34" t="s">
        <v>75</v>
      </c>
      <c r="D50" s="30"/>
      <c r="E50" s="30"/>
      <c r="F50" s="30"/>
      <c r="G50" s="30"/>
      <c r="H50" s="38"/>
      <c r="I50" s="30"/>
      <c r="J50" s="30"/>
      <c r="K50" s="30"/>
      <c r="L50" s="30"/>
      <c r="M50" s="30"/>
      <c r="N50" s="30"/>
      <c r="O50" s="30"/>
      <c r="P50" s="30"/>
      <c r="Q50" s="38"/>
      <c r="R50" s="30"/>
      <c r="S50" s="35"/>
      <c r="T50" s="35"/>
      <c r="U50" s="36"/>
      <c r="V50" s="36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5"/>
      <c r="AI50" s="35"/>
      <c r="AJ50" s="35"/>
      <c r="AK50" s="35"/>
      <c r="AL50" s="30"/>
      <c r="AM50" s="26"/>
      <c r="AN50" s="26"/>
      <c r="AO50" s="26"/>
    </row>
    <row r="51" spans="1:41" ht="20.25" customHeight="1">
      <c r="A51" s="26"/>
      <c r="B51" s="119">
        <v>0</v>
      </c>
      <c r="C51" s="119"/>
      <c r="D51" s="30"/>
      <c r="E51" s="30"/>
      <c r="F51" s="30"/>
      <c r="G51" s="35"/>
      <c r="H51" s="35"/>
      <c r="I51" s="35"/>
      <c r="J51" s="35"/>
      <c r="K51" s="35"/>
      <c r="L51" s="117">
        <v>1</v>
      </c>
      <c r="M51" s="117"/>
      <c r="N51" s="35"/>
      <c r="O51" s="35"/>
      <c r="P51" s="35"/>
      <c r="Q51" s="35"/>
      <c r="R51" s="35"/>
      <c r="S51" s="35"/>
      <c r="T51" s="30"/>
      <c r="U51" s="30"/>
      <c r="V51" s="117">
        <v>2</v>
      </c>
      <c r="W51" s="117"/>
      <c r="X51" s="30"/>
      <c r="Y51" s="35"/>
      <c r="Z51" s="35"/>
      <c r="AA51" s="35"/>
      <c r="AB51" s="35"/>
      <c r="AC51" s="35"/>
      <c r="AD51" s="35"/>
      <c r="AE51" s="35"/>
      <c r="AF51" s="117">
        <v>3</v>
      </c>
      <c r="AG51" s="117"/>
      <c r="AH51" s="39" t="s">
        <v>71</v>
      </c>
      <c r="AI51" s="122" t="s">
        <v>74</v>
      </c>
      <c r="AJ51" s="122"/>
      <c r="AK51" s="39" t="s">
        <v>38</v>
      </c>
    </row>
    <row r="52" spans="1:41" ht="3.75" customHeight="1">
      <c r="A52" s="26"/>
      <c r="B52" s="42"/>
      <c r="C52" s="26"/>
      <c r="D52" s="30"/>
      <c r="E52" s="30"/>
      <c r="F52" s="30"/>
      <c r="G52" s="35"/>
      <c r="H52" s="35"/>
      <c r="I52" s="35"/>
      <c r="J52" s="35"/>
      <c r="K52" s="35"/>
      <c r="L52" s="43"/>
      <c r="M52" s="35"/>
      <c r="N52" s="35"/>
      <c r="O52" s="35"/>
      <c r="P52" s="35"/>
      <c r="Q52" s="35"/>
      <c r="R52" s="35"/>
      <c r="S52" s="35"/>
      <c r="T52" s="30"/>
      <c r="U52" s="30"/>
      <c r="V52" s="42"/>
      <c r="W52" s="30"/>
      <c r="X52" s="30"/>
      <c r="Y52" s="35"/>
      <c r="Z52" s="35"/>
      <c r="AA52" s="35"/>
      <c r="AB52" s="35"/>
      <c r="AC52" s="35"/>
      <c r="AD52" s="35"/>
      <c r="AE52" s="35"/>
      <c r="AF52" s="43"/>
      <c r="AG52" s="35"/>
      <c r="AH52" s="35"/>
      <c r="AI52" s="35"/>
      <c r="AJ52" s="35"/>
      <c r="AK52" s="35"/>
    </row>
    <row r="53" spans="1:41" ht="3.75" customHeight="1">
      <c r="A53" s="26"/>
      <c r="B53" s="42"/>
      <c r="C53" s="26"/>
      <c r="D53" s="30"/>
      <c r="E53" s="30"/>
      <c r="F53" s="30"/>
      <c r="G53" s="43"/>
      <c r="H53" s="35"/>
      <c r="I53" s="35"/>
      <c r="J53" s="35"/>
      <c r="K53" s="35"/>
      <c r="L53" s="43"/>
      <c r="M53" s="35"/>
      <c r="N53" s="35"/>
      <c r="O53" s="35"/>
      <c r="P53" s="35"/>
      <c r="Q53" s="43"/>
      <c r="R53" s="35"/>
      <c r="S53" s="35"/>
      <c r="T53" s="30"/>
      <c r="U53" s="30"/>
      <c r="V53" s="42"/>
      <c r="W53" s="30"/>
      <c r="X53" s="30"/>
      <c r="Y53" s="35"/>
      <c r="Z53" s="35"/>
      <c r="AA53" s="43"/>
      <c r="AB53" s="35"/>
      <c r="AC53" s="35"/>
      <c r="AD53" s="35"/>
      <c r="AE53" s="35"/>
      <c r="AF53" s="43"/>
      <c r="AG53" s="35"/>
      <c r="AH53" s="35"/>
      <c r="AI53" s="35"/>
      <c r="AJ53" s="35"/>
      <c r="AK53" s="35"/>
    </row>
    <row r="54" spans="1:41" ht="6.75" customHeight="1" thickBot="1">
      <c r="A54" s="34" t="s">
        <v>15</v>
      </c>
      <c r="B54" s="41"/>
      <c r="C54" s="47"/>
      <c r="D54" s="48"/>
      <c r="E54" s="49"/>
      <c r="F54" s="50"/>
      <c r="G54" s="48"/>
      <c r="H54" s="51"/>
      <c r="I54" s="50"/>
      <c r="J54" s="48"/>
      <c r="K54" s="48"/>
      <c r="L54" s="52"/>
      <c r="M54" s="49"/>
      <c r="N54" s="50"/>
      <c r="O54" s="48"/>
      <c r="P54" s="49"/>
      <c r="Q54" s="53"/>
      <c r="R54" s="49"/>
      <c r="S54" s="54"/>
      <c r="T54" s="54"/>
      <c r="U54" s="54"/>
      <c r="V54" s="55"/>
      <c r="W54" s="56"/>
      <c r="X54" s="50"/>
      <c r="Y54" s="50"/>
      <c r="Z54" s="50"/>
      <c r="AA54" s="48"/>
      <c r="AB54" s="49"/>
      <c r="AC54" s="50"/>
      <c r="AD54" s="50"/>
      <c r="AE54" s="50"/>
      <c r="AF54" s="48"/>
      <c r="AG54" s="49"/>
      <c r="AH54" s="57"/>
      <c r="AI54" s="58"/>
      <c r="AJ54" s="54"/>
      <c r="AK54" s="58"/>
    </row>
    <row r="55" spans="1:41" ht="22.5" customHeight="1" thickTop="1">
      <c r="A55" s="30"/>
      <c r="B55" s="30"/>
      <c r="C55" s="23"/>
      <c r="D55" s="30"/>
      <c r="E55" s="30"/>
      <c r="F55" s="30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0"/>
      <c r="U55" s="30"/>
      <c r="V55" s="30"/>
      <c r="W55" s="30"/>
      <c r="X55" s="30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</row>
    <row r="56" spans="1:41" ht="45" customHeight="1">
      <c r="A56" s="34"/>
      <c r="B56" s="25"/>
      <c r="C56" s="129" t="s">
        <v>16</v>
      </c>
      <c r="D56" s="130"/>
      <c r="E56" s="133">
        <v>0.4</v>
      </c>
      <c r="F56" s="134"/>
      <c r="G56" s="134"/>
      <c r="H56" s="134"/>
      <c r="I56" s="127" t="s">
        <v>76</v>
      </c>
      <c r="J56" s="128"/>
      <c r="K56" s="38"/>
      <c r="L56" s="30"/>
      <c r="M56" s="30"/>
      <c r="N56" s="30"/>
      <c r="O56" s="30"/>
      <c r="P56" s="35"/>
      <c r="Q56" s="35"/>
      <c r="R56" s="35"/>
      <c r="S56" s="35"/>
      <c r="T56" s="39"/>
      <c r="U56" s="36"/>
      <c r="V56" s="36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5"/>
      <c r="AI56" s="35"/>
      <c r="AJ56" s="35"/>
      <c r="AK56" s="35"/>
    </row>
    <row r="57" spans="1:41" ht="7.5" customHeight="1">
      <c r="A57" s="30"/>
      <c r="B57" s="30"/>
      <c r="C57" s="30"/>
      <c r="D57" s="30"/>
      <c r="E57" s="30"/>
      <c r="F57" s="30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0"/>
      <c r="U57" s="30"/>
      <c r="V57" s="30"/>
      <c r="W57" s="30"/>
      <c r="X57" s="30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</row>
    <row r="58" spans="1:41" ht="45" customHeight="1">
      <c r="A58" s="34"/>
      <c r="B58" s="25"/>
      <c r="C58" s="25"/>
      <c r="D58" s="30"/>
      <c r="E58" s="30"/>
      <c r="F58" s="38"/>
      <c r="G58" s="30"/>
      <c r="H58" s="129" t="s">
        <v>17</v>
      </c>
      <c r="I58" s="130"/>
      <c r="J58" s="133">
        <v>1.1000000000000001</v>
      </c>
      <c r="K58" s="134"/>
      <c r="L58" s="134"/>
      <c r="M58" s="134"/>
      <c r="N58" s="127" t="s">
        <v>76</v>
      </c>
      <c r="O58" s="128"/>
      <c r="P58" s="30"/>
      <c r="Q58" s="35"/>
      <c r="R58" s="35"/>
      <c r="S58" s="35"/>
      <c r="T58" s="35"/>
      <c r="U58" s="39"/>
      <c r="V58" s="36"/>
      <c r="W58" s="36"/>
      <c r="X58" s="30"/>
      <c r="Y58" s="30"/>
      <c r="Z58" s="30"/>
      <c r="AA58" s="30"/>
      <c r="AB58" s="30"/>
      <c r="AC58" s="35"/>
      <c r="AD58" s="129" t="s">
        <v>41</v>
      </c>
      <c r="AE58" s="130"/>
      <c r="AF58" s="133">
        <v>3.1</v>
      </c>
      <c r="AG58" s="134"/>
      <c r="AH58" s="134"/>
      <c r="AI58" s="134"/>
      <c r="AJ58" s="127" t="s">
        <v>76</v>
      </c>
      <c r="AK58" s="128"/>
    </row>
    <row r="59" spans="1:41" ht="7.5" customHeight="1">
      <c r="A59" s="30"/>
      <c r="B59" s="30"/>
      <c r="C59" s="30"/>
      <c r="D59" s="30"/>
      <c r="E59" s="30"/>
      <c r="F59" s="30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0"/>
      <c r="U59" s="30"/>
      <c r="V59" s="30"/>
      <c r="W59" s="30"/>
      <c r="X59" s="30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</row>
    <row r="60" spans="1:41" ht="45" customHeight="1">
      <c r="A60" s="34"/>
      <c r="B60" s="25"/>
      <c r="C60" s="25"/>
      <c r="D60" s="30"/>
      <c r="E60" s="30"/>
      <c r="F60" s="38"/>
      <c r="G60" s="30"/>
      <c r="H60" s="35"/>
      <c r="I60" s="30"/>
      <c r="J60" s="30"/>
      <c r="K60" s="30"/>
      <c r="L60" s="38"/>
      <c r="M60" s="129" t="s">
        <v>47</v>
      </c>
      <c r="N60" s="130"/>
      <c r="O60" s="140">
        <v>1.9</v>
      </c>
      <c r="P60" s="141"/>
      <c r="Q60" s="141"/>
      <c r="R60" s="141"/>
      <c r="S60" s="127" t="s">
        <v>76</v>
      </c>
      <c r="T60" s="128"/>
      <c r="U60" s="39"/>
      <c r="V60" s="36"/>
      <c r="W60" s="137" t="s">
        <v>11</v>
      </c>
      <c r="X60" s="138"/>
      <c r="Y60" s="133">
        <v>2.2999999999999998</v>
      </c>
      <c r="Z60" s="134"/>
      <c r="AA60" s="134"/>
      <c r="AB60" s="134"/>
      <c r="AC60" s="127" t="s">
        <v>76</v>
      </c>
      <c r="AD60" s="128"/>
      <c r="AE60" s="46"/>
      <c r="AF60" s="35"/>
      <c r="AG60" s="35"/>
      <c r="AH60" s="30"/>
      <c r="AI60" s="35"/>
      <c r="AJ60" s="35"/>
      <c r="AK60" s="35"/>
    </row>
    <row r="61" spans="1:41" ht="45" customHeight="1">
      <c r="A61" s="34"/>
      <c r="B61" s="25"/>
      <c r="C61" s="25"/>
      <c r="D61" s="30"/>
      <c r="E61" s="30"/>
      <c r="F61" s="38"/>
      <c r="G61" s="30"/>
      <c r="H61" s="35"/>
      <c r="I61" s="30"/>
      <c r="J61" s="30"/>
      <c r="K61" s="30"/>
      <c r="L61" s="38"/>
      <c r="M61" s="40"/>
      <c r="N61" s="44"/>
      <c r="O61" s="45"/>
      <c r="P61" s="45"/>
      <c r="Q61" s="45"/>
      <c r="R61" s="45"/>
      <c r="S61" s="45"/>
      <c r="T61" s="45"/>
      <c r="U61" s="39"/>
      <c r="V61" s="36"/>
      <c r="W61" s="40"/>
      <c r="X61" s="44"/>
      <c r="Y61" s="37"/>
      <c r="Z61" s="37"/>
      <c r="AA61" s="37"/>
      <c r="AB61" s="37"/>
      <c r="AC61" s="37"/>
      <c r="AD61" s="37"/>
      <c r="AE61" s="35"/>
      <c r="AF61" s="35"/>
      <c r="AG61" s="35"/>
      <c r="AH61" s="30"/>
      <c r="AI61" s="35"/>
      <c r="AJ61" s="35"/>
      <c r="AK61" s="35"/>
    </row>
    <row r="62" spans="1:41" s="35" customFormat="1" ht="24.95" customHeight="1"/>
    <row r="63" spans="1:41" s="35" customFormat="1" ht="24.95" customHeight="1"/>
    <row r="64" spans="1:41" s="35" customFormat="1" ht="24.95" customHeight="1"/>
    <row r="65" s="35" customFormat="1" ht="24.95" customHeight="1"/>
    <row r="66" s="35" customFormat="1" ht="24.95" customHeight="1"/>
    <row r="67" s="35" customFormat="1" ht="24.95" customHeight="1"/>
    <row r="68" s="35" customFormat="1" ht="24.95" customHeight="1"/>
    <row r="69" s="35" customFormat="1" ht="24.95" customHeight="1"/>
    <row r="70" s="35" customFormat="1" ht="24.95" customHeight="1"/>
    <row r="71" s="35" customFormat="1" ht="24.95" customHeight="1"/>
    <row r="72" s="35" customFormat="1" ht="24.95" customHeight="1"/>
    <row r="73" s="35" customFormat="1" ht="24.95" customHeight="1"/>
    <row r="74" s="35" customFormat="1" ht="24.95" customHeight="1"/>
    <row r="75" s="35" customFormat="1" ht="24.95" customHeight="1"/>
  </sheetData>
  <mergeCells count="72">
    <mergeCell ref="AJ58:AK58"/>
    <mergeCell ref="M46:N46"/>
    <mergeCell ref="W46:X46"/>
    <mergeCell ref="O46:R46"/>
    <mergeCell ref="AI32:AJ32"/>
    <mergeCell ref="J33:K33"/>
    <mergeCell ref="M60:N60"/>
    <mergeCell ref="W60:X60"/>
    <mergeCell ref="O60:R60"/>
    <mergeCell ref="S60:T60"/>
    <mergeCell ref="Y60:AB60"/>
    <mergeCell ref="AC60:AD60"/>
    <mergeCell ref="V5:W5"/>
    <mergeCell ref="H12:I12"/>
    <mergeCell ref="J12:O12"/>
    <mergeCell ref="M14:N14"/>
    <mergeCell ref="O14:T14"/>
    <mergeCell ref="W14:X14"/>
    <mergeCell ref="AF5:AG5"/>
    <mergeCell ref="AI1:AJ1"/>
    <mergeCell ref="J2:K2"/>
    <mergeCell ref="C10:D10"/>
    <mergeCell ref="E10:J10"/>
    <mergeCell ref="Y14:AD14"/>
    <mergeCell ref="AD12:AE12"/>
    <mergeCell ref="AF12:AK12"/>
    <mergeCell ref="B5:C5"/>
    <mergeCell ref="L5:M5"/>
    <mergeCell ref="AI19:AJ19"/>
    <mergeCell ref="B37:C37"/>
    <mergeCell ref="L37:M37"/>
    <mergeCell ref="V37:W37"/>
    <mergeCell ref="AF37:AG37"/>
    <mergeCell ref="B19:C19"/>
    <mergeCell ref="L19:M19"/>
    <mergeCell ref="V19:W19"/>
    <mergeCell ref="AF19:AG19"/>
    <mergeCell ref="C24:D24"/>
    <mergeCell ref="E24:J24"/>
    <mergeCell ref="H26:I26"/>
    <mergeCell ref="J26:O26"/>
    <mergeCell ref="AD26:AE26"/>
    <mergeCell ref="AF26:AK26"/>
    <mergeCell ref="M28:N28"/>
    <mergeCell ref="O28:T28"/>
    <mergeCell ref="W28:X28"/>
    <mergeCell ref="Y28:AD28"/>
    <mergeCell ref="C42:D42"/>
    <mergeCell ref="H44:I44"/>
    <mergeCell ref="AD44:AE44"/>
    <mergeCell ref="E42:H42"/>
    <mergeCell ref="I42:J42"/>
    <mergeCell ref="J44:M44"/>
    <mergeCell ref="N44:O44"/>
    <mergeCell ref="S46:T46"/>
    <mergeCell ref="Y46:AB46"/>
    <mergeCell ref="AC46:AD46"/>
    <mergeCell ref="AF44:AI44"/>
    <mergeCell ref="AI51:AJ51"/>
    <mergeCell ref="C56:D56"/>
    <mergeCell ref="AJ44:AK44"/>
    <mergeCell ref="E56:H56"/>
    <mergeCell ref="I56:J56"/>
    <mergeCell ref="H58:I58"/>
    <mergeCell ref="AD58:AE58"/>
    <mergeCell ref="B51:C51"/>
    <mergeCell ref="L51:M51"/>
    <mergeCell ref="V51:W51"/>
    <mergeCell ref="AF51:AG51"/>
    <mergeCell ref="J58:M58"/>
    <mergeCell ref="N58:O58"/>
    <mergeCell ref="AF58:AI58"/>
  </mergeCells>
  <phoneticPr fontId="2"/>
  <pageMargins left="0.98425196850393704" right="0.98425196850393704" top="0.98425196850393704" bottom="0.98425196850393704" header="0.51181102362204722" footer="0.51181102362204722"/>
  <pageSetup paperSize="9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</sheetPr>
  <dimension ref="A1:AO91"/>
  <sheetViews>
    <sheetView topLeftCell="A16" workbookViewId="0">
      <selection activeCell="W24" sqref="W24"/>
    </sheetView>
  </sheetViews>
  <sheetFormatPr defaultColWidth="11" defaultRowHeight="24.95" customHeight="1"/>
  <cols>
    <col min="1" max="37" width="2.125" style="20" customWidth="1"/>
    <col min="38" max="16384" width="11" style="20"/>
  </cols>
  <sheetData>
    <row r="1" spans="1:41" ht="24.95" customHeight="1">
      <c r="D1" s="21" t="s">
        <v>87</v>
      </c>
      <c r="AG1" s="22" t="s">
        <v>21</v>
      </c>
      <c r="AH1" s="22"/>
      <c r="AI1" s="118">
        <v>1</v>
      </c>
      <c r="AJ1" s="118"/>
    </row>
    <row r="2" spans="1:41" ht="24.95" customHeight="1">
      <c r="J2" s="109" t="s">
        <v>1</v>
      </c>
      <c r="K2" s="109"/>
      <c r="L2" s="4" t="s">
        <v>2</v>
      </c>
      <c r="M2" s="1"/>
      <c r="N2" s="4" t="s">
        <v>3</v>
      </c>
      <c r="O2" s="1"/>
      <c r="P2" s="1"/>
      <c r="Q2" s="24" t="s">
        <v>4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41" ht="24.95" customHeight="1">
      <c r="A3" s="25"/>
      <c r="B3" s="26"/>
    </row>
    <row r="4" spans="1:41" ht="35.1" customHeight="1">
      <c r="A4" s="34" t="s">
        <v>24</v>
      </c>
      <c r="B4" s="25"/>
      <c r="C4" s="142">
        <f ca="1">INT(RAND()*(10-2)+2)</f>
        <v>7</v>
      </c>
      <c r="D4" s="142"/>
      <c r="E4" s="38" t="s">
        <v>88</v>
      </c>
      <c r="F4" s="30"/>
      <c r="G4" s="142">
        <f ca="1">INT(RAND()*(10-2)+2)/10</f>
        <v>0.3</v>
      </c>
      <c r="H4" s="142"/>
      <c r="I4" s="142"/>
      <c r="J4" s="38" t="s">
        <v>89</v>
      </c>
      <c r="K4" s="30"/>
      <c r="L4" s="30"/>
      <c r="M4" s="30"/>
      <c r="N4" s="30"/>
      <c r="O4" s="30"/>
      <c r="P4" s="30"/>
      <c r="Q4" s="38"/>
      <c r="R4" s="30"/>
      <c r="S4" s="35"/>
      <c r="T4" s="145"/>
      <c r="U4" s="146"/>
      <c r="V4" s="146"/>
      <c r="W4" s="146"/>
      <c r="X4" s="147"/>
      <c r="Y4" s="148" t="s">
        <v>118</v>
      </c>
      <c r="Z4" s="149"/>
      <c r="AA4" s="149"/>
      <c r="AB4" s="149"/>
      <c r="AC4" s="30"/>
      <c r="AD4" s="30"/>
      <c r="AE4" s="30"/>
      <c r="AF4" s="30"/>
      <c r="AG4" s="30"/>
      <c r="AH4" s="35"/>
      <c r="AI4" s="35"/>
      <c r="AJ4" s="35"/>
      <c r="AK4" s="35"/>
      <c r="AL4" s="30"/>
      <c r="AM4" s="26"/>
      <c r="AN4" s="26"/>
      <c r="AO4" s="26"/>
    </row>
    <row r="5" spans="1:41" ht="35.1" customHeight="1">
      <c r="A5" s="26"/>
      <c r="B5" s="26"/>
      <c r="C5" s="26"/>
      <c r="D5" s="30"/>
      <c r="E5" s="30"/>
      <c r="F5" s="30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0"/>
      <c r="U5" s="30"/>
      <c r="V5" s="30"/>
      <c r="W5" s="30"/>
      <c r="X5" s="30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</row>
    <row r="6" spans="1:41" ht="35.1" customHeight="1">
      <c r="A6" s="34" t="s">
        <v>25</v>
      </c>
      <c r="B6" s="25"/>
      <c r="C6" s="142">
        <f ca="1">I6+M6</f>
        <v>4.8</v>
      </c>
      <c r="D6" s="142"/>
      <c r="E6" s="142"/>
      <c r="F6" s="38" t="s">
        <v>90</v>
      </c>
      <c r="G6" s="30"/>
      <c r="H6" s="38"/>
      <c r="I6" s="142">
        <f ca="1">INT(RAND()*(10-2)+2)</f>
        <v>4</v>
      </c>
      <c r="J6" s="142"/>
      <c r="K6" s="38" t="s">
        <v>88</v>
      </c>
      <c r="L6" s="30"/>
      <c r="M6" s="150">
        <f ca="1">INT(RAND()*(10-2)+2)/10</f>
        <v>0.8</v>
      </c>
      <c r="N6" s="151"/>
      <c r="O6" s="151"/>
      <c r="P6" s="151"/>
      <c r="Q6" s="152"/>
      <c r="R6" s="38" t="s">
        <v>91</v>
      </c>
      <c r="S6" s="38"/>
      <c r="T6" s="30"/>
      <c r="U6" s="35"/>
      <c r="V6" s="35"/>
      <c r="W6" s="35"/>
      <c r="X6" s="36"/>
      <c r="Y6" s="36"/>
      <c r="Z6" s="30"/>
      <c r="AA6" s="30"/>
      <c r="AB6" s="30"/>
      <c r="AC6" s="30"/>
      <c r="AD6" s="30"/>
      <c r="AE6" s="30"/>
      <c r="AF6" s="30"/>
      <c r="AG6" s="30"/>
      <c r="AH6" s="35"/>
      <c r="AI6" s="35"/>
      <c r="AJ6" s="35"/>
      <c r="AK6" s="35"/>
    </row>
    <row r="7" spans="1:41" ht="35.1" customHeight="1">
      <c r="A7" s="30"/>
      <c r="B7" s="30"/>
      <c r="C7" s="30"/>
      <c r="D7" s="30"/>
      <c r="E7" s="30"/>
      <c r="F7" s="30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0"/>
      <c r="U7" s="30"/>
      <c r="V7" s="30"/>
      <c r="W7" s="30"/>
      <c r="X7" s="30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</row>
    <row r="8" spans="1:41" ht="35.1" customHeight="1">
      <c r="A8" s="34" t="s">
        <v>26</v>
      </c>
      <c r="B8" s="25"/>
      <c r="C8" s="142">
        <f ca="1">INT(RAND()*(10-2)+2)</f>
        <v>4</v>
      </c>
      <c r="D8" s="142"/>
      <c r="E8" s="38" t="s">
        <v>92</v>
      </c>
      <c r="F8" s="38"/>
      <c r="G8" s="30"/>
      <c r="H8" s="38" t="s">
        <v>93</v>
      </c>
      <c r="I8" s="30"/>
      <c r="J8" s="30"/>
      <c r="K8" s="38"/>
      <c r="L8" s="30"/>
      <c r="M8" s="30"/>
      <c r="N8" s="30"/>
      <c r="O8" s="30"/>
      <c r="P8" s="35"/>
      <c r="Q8" s="145"/>
      <c r="R8" s="146"/>
      <c r="S8" s="146"/>
      <c r="T8" s="146"/>
      <c r="U8" s="147"/>
      <c r="V8" s="148" t="s">
        <v>115</v>
      </c>
      <c r="W8" s="149"/>
      <c r="X8" s="149"/>
      <c r="Y8" s="149"/>
      <c r="Z8" s="30"/>
      <c r="AA8" s="30"/>
      <c r="AB8" s="30"/>
      <c r="AC8" s="30"/>
      <c r="AD8" s="30"/>
      <c r="AE8" s="30"/>
      <c r="AF8" s="30"/>
      <c r="AG8" s="30"/>
      <c r="AH8" s="35"/>
      <c r="AI8" s="35"/>
      <c r="AJ8" s="35"/>
      <c r="AK8" s="35"/>
    </row>
    <row r="9" spans="1:41" ht="35.1" customHeight="1">
      <c r="A9" s="30"/>
      <c r="B9" s="30"/>
      <c r="C9" s="30"/>
      <c r="D9" s="30"/>
      <c r="E9" s="30"/>
      <c r="F9" s="30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0"/>
      <c r="U9" s="30"/>
      <c r="V9" s="30"/>
      <c r="W9" s="30"/>
      <c r="X9" s="30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</row>
    <row r="10" spans="1:41" ht="35.1" customHeight="1">
      <c r="A10" s="34" t="s">
        <v>27</v>
      </c>
      <c r="B10" s="25"/>
      <c r="C10" s="142">
        <f ca="1">INT(RAND()*(10-2)+2)</f>
        <v>4</v>
      </c>
      <c r="D10" s="142"/>
      <c r="E10" s="38" t="s">
        <v>92</v>
      </c>
      <c r="F10" s="38"/>
      <c r="G10" s="30"/>
      <c r="H10" s="38" t="s">
        <v>93</v>
      </c>
      <c r="I10" s="30"/>
      <c r="J10" s="30"/>
      <c r="K10" s="38"/>
      <c r="L10" s="30"/>
      <c r="M10" s="30"/>
      <c r="N10" s="30"/>
      <c r="O10" s="30"/>
      <c r="P10" s="35"/>
      <c r="Q10" s="145"/>
      <c r="R10" s="146"/>
      <c r="S10" s="146"/>
      <c r="T10" s="146"/>
      <c r="U10" s="147"/>
      <c r="V10" s="148" t="s">
        <v>115</v>
      </c>
      <c r="W10" s="149"/>
      <c r="X10" s="149"/>
      <c r="Y10" s="149"/>
      <c r="Z10" s="30"/>
      <c r="AA10" s="30"/>
      <c r="AB10" s="30"/>
      <c r="AC10" s="30"/>
      <c r="AD10" s="35"/>
      <c r="AE10" s="30"/>
      <c r="AF10" s="30"/>
      <c r="AG10" s="30"/>
      <c r="AH10" s="35"/>
      <c r="AI10" s="35"/>
    </row>
    <row r="11" spans="1:41" ht="35.1" customHeight="1">
      <c r="A11" s="30"/>
      <c r="B11" s="30"/>
      <c r="C11" s="30"/>
      <c r="D11" s="26"/>
      <c r="E11" s="26"/>
      <c r="F11" s="26"/>
      <c r="S11" s="35"/>
      <c r="T11" s="30"/>
      <c r="U11" s="30"/>
      <c r="V11" s="30"/>
      <c r="W11" s="30"/>
      <c r="X11" s="30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</row>
    <row r="12" spans="1:41" ht="35.1" customHeight="1">
      <c r="A12" s="34" t="s">
        <v>28</v>
      </c>
      <c r="B12" s="25"/>
      <c r="C12" s="149" t="s">
        <v>119</v>
      </c>
      <c r="D12" s="149"/>
      <c r="E12" s="149"/>
      <c r="F12" s="149"/>
      <c r="G12" s="142">
        <f ca="1">INT(RAND()*(10-2)+2)</f>
        <v>7</v>
      </c>
      <c r="H12" s="142"/>
      <c r="I12" s="149" t="s">
        <v>120</v>
      </c>
      <c r="J12" s="149"/>
      <c r="K12" s="149"/>
      <c r="L12" s="149"/>
      <c r="M12" s="149"/>
      <c r="N12" s="149"/>
      <c r="O12" s="149"/>
      <c r="P12" s="142">
        <f ca="1">INT(RAND()*(10-1)+1)</f>
        <v>9</v>
      </c>
      <c r="Q12" s="142"/>
      <c r="R12" s="93" t="s">
        <v>82</v>
      </c>
      <c r="S12" s="60"/>
      <c r="T12" s="60"/>
      <c r="U12" s="60"/>
      <c r="V12" s="60"/>
      <c r="W12" s="60"/>
      <c r="X12" s="60"/>
      <c r="Y12" s="60"/>
      <c r="Z12" s="60"/>
      <c r="AA12" s="62"/>
      <c r="AB12" s="145"/>
      <c r="AC12" s="146"/>
      <c r="AD12" s="146"/>
      <c r="AE12" s="146"/>
      <c r="AF12" s="147"/>
      <c r="AG12" s="148" t="s">
        <v>115</v>
      </c>
      <c r="AH12" s="149"/>
      <c r="AI12" s="149"/>
      <c r="AJ12" s="149"/>
      <c r="AK12" s="35"/>
    </row>
    <row r="13" spans="1:41" ht="35.1" customHeight="1">
      <c r="A13" s="26"/>
      <c r="B13" s="26"/>
      <c r="C13" s="26"/>
      <c r="D13" s="26"/>
      <c r="E13" s="26"/>
      <c r="F13" s="26"/>
      <c r="S13" s="35"/>
      <c r="T13" s="30"/>
      <c r="U13" s="30"/>
      <c r="V13" s="30"/>
      <c r="W13" s="30"/>
      <c r="X13" s="30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</row>
    <row r="14" spans="1:41" ht="35.1" customHeight="1">
      <c r="A14" s="34" t="s">
        <v>29</v>
      </c>
      <c r="B14" s="25"/>
      <c r="C14" s="149" t="s">
        <v>119</v>
      </c>
      <c r="D14" s="149"/>
      <c r="E14" s="149"/>
      <c r="F14" s="149"/>
      <c r="G14" s="142">
        <f ca="1">INT(RAND()*(10-2)+2)</f>
        <v>4</v>
      </c>
      <c r="H14" s="142"/>
      <c r="I14" s="149" t="s">
        <v>120</v>
      </c>
      <c r="J14" s="149"/>
      <c r="K14" s="149"/>
      <c r="L14" s="149"/>
      <c r="M14" s="149"/>
      <c r="N14" s="149"/>
      <c r="O14" s="149"/>
      <c r="P14" s="142">
        <f ca="1">INT(RAND()*(10-1)+1)</f>
        <v>3</v>
      </c>
      <c r="Q14" s="142"/>
      <c r="R14" s="93" t="s">
        <v>82</v>
      </c>
      <c r="S14" s="60"/>
      <c r="T14" s="60"/>
      <c r="U14" s="60"/>
      <c r="V14" s="60"/>
      <c r="W14" s="60"/>
      <c r="X14" s="60"/>
      <c r="Y14" s="60"/>
      <c r="Z14" s="60"/>
      <c r="AA14" s="62"/>
      <c r="AB14" s="145"/>
      <c r="AC14" s="146"/>
      <c r="AD14" s="146"/>
      <c r="AE14" s="146"/>
      <c r="AF14" s="147"/>
      <c r="AG14" s="148" t="s">
        <v>115</v>
      </c>
      <c r="AH14" s="149"/>
      <c r="AI14" s="149"/>
      <c r="AJ14" s="149"/>
      <c r="AK14" s="35"/>
    </row>
    <row r="15" spans="1:41" ht="35.1" customHeight="1">
      <c r="A15" s="26"/>
      <c r="B15" s="26"/>
      <c r="C15" s="26"/>
      <c r="D15" s="26"/>
      <c r="E15" s="26"/>
      <c r="F15" s="26"/>
      <c r="S15" s="35"/>
      <c r="T15" s="30"/>
      <c r="U15" s="30"/>
      <c r="V15" s="30"/>
      <c r="W15" s="30"/>
      <c r="X15" s="30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</row>
    <row r="16" spans="1:41" ht="35.1" customHeight="1">
      <c r="A16" s="34" t="s">
        <v>30</v>
      </c>
      <c r="B16" s="25"/>
      <c r="C16" s="142">
        <f ca="1">L16+V16/10</f>
        <v>4.8</v>
      </c>
      <c r="D16" s="142"/>
      <c r="E16" s="142"/>
      <c r="F16" s="142"/>
      <c r="G16" s="93" t="s">
        <v>117</v>
      </c>
      <c r="H16" s="60"/>
      <c r="I16" s="60"/>
      <c r="J16" s="60"/>
      <c r="K16" s="60"/>
      <c r="L16" s="153">
        <v>4</v>
      </c>
      <c r="M16" s="153"/>
      <c r="N16" s="153"/>
      <c r="O16" s="153"/>
      <c r="P16" s="93" t="s">
        <v>116</v>
      </c>
      <c r="Q16" s="60"/>
      <c r="R16" s="60"/>
      <c r="S16" s="60"/>
      <c r="T16" s="60"/>
      <c r="U16" s="60"/>
      <c r="V16" s="144">
        <f ca="1">INT(RAND()*(10-1)+1)</f>
        <v>8</v>
      </c>
      <c r="W16" s="144"/>
      <c r="X16" s="144"/>
      <c r="Y16" s="144"/>
      <c r="Z16" s="93" t="s">
        <v>86</v>
      </c>
      <c r="AA16" s="60"/>
      <c r="AC16" s="60"/>
      <c r="AD16" s="60"/>
      <c r="AE16" s="60"/>
      <c r="AF16" s="60"/>
      <c r="AG16" s="63"/>
      <c r="AH16" s="63"/>
      <c r="AI16" s="63"/>
      <c r="AJ16" s="63"/>
      <c r="AK16" s="35"/>
    </row>
    <row r="17" spans="1:41" ht="35.1" customHeight="1">
      <c r="A17" s="26"/>
      <c r="B17" s="26"/>
      <c r="C17" s="26"/>
      <c r="D17" s="26"/>
      <c r="E17" s="26"/>
      <c r="F17" s="26"/>
      <c r="S17" s="35"/>
      <c r="T17" s="30"/>
      <c r="U17" s="30"/>
      <c r="V17" s="30"/>
      <c r="W17" s="30"/>
      <c r="X17" s="30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</row>
    <row r="18" spans="1:41" s="59" customFormat="1" ht="45" customHeight="1">
      <c r="A18" s="63" t="s">
        <v>83</v>
      </c>
      <c r="C18" s="142">
        <f ca="1">INT(RAND()*(99-91)+91)/10</f>
        <v>9.6999999999999993</v>
      </c>
      <c r="D18" s="142"/>
      <c r="E18" s="142"/>
      <c r="F18" s="142"/>
      <c r="G18" s="149" t="s">
        <v>121</v>
      </c>
      <c r="H18" s="149"/>
      <c r="I18" s="149"/>
      <c r="J18" s="149"/>
      <c r="K18" s="149"/>
      <c r="L18" s="149"/>
      <c r="M18" s="149"/>
      <c r="N18" s="145"/>
      <c r="O18" s="146"/>
      <c r="P18" s="146"/>
      <c r="Q18" s="146"/>
      <c r="R18" s="147"/>
      <c r="S18" s="93" t="s">
        <v>85</v>
      </c>
      <c r="T18" s="60"/>
      <c r="U18" s="60"/>
      <c r="V18" s="60"/>
      <c r="W18" s="60"/>
      <c r="X18" s="60"/>
      <c r="Y18" s="60"/>
      <c r="Z18" s="60"/>
      <c r="AA18" s="62"/>
      <c r="AB18" s="60"/>
      <c r="AC18" s="60"/>
      <c r="AD18" s="60"/>
      <c r="AE18" s="60"/>
      <c r="AF18" s="60"/>
      <c r="AG18" s="63" t="s">
        <v>15</v>
      </c>
      <c r="AH18" s="63"/>
      <c r="AI18" s="63"/>
      <c r="AJ18" s="63"/>
    </row>
    <row r="19" spans="1:41" s="59" customFormat="1" ht="22.5" customHeight="1">
      <c r="A19" s="64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2"/>
      <c r="Y19" s="61"/>
      <c r="Z19" s="61"/>
      <c r="AA19" s="61"/>
      <c r="AB19" s="61"/>
      <c r="AC19" s="61"/>
      <c r="AD19" s="61"/>
      <c r="AE19" s="61"/>
      <c r="AF19" s="61"/>
    </row>
    <row r="20" spans="1:41" s="59" customFormat="1" ht="45" customHeight="1">
      <c r="A20" s="63" t="s">
        <v>33</v>
      </c>
      <c r="C20" s="149" t="s">
        <v>122</v>
      </c>
      <c r="D20" s="149"/>
      <c r="E20" s="149"/>
      <c r="F20" s="149"/>
      <c r="G20" s="149"/>
      <c r="H20" s="142">
        <f ca="1">INT(RAND()*(80-41)+41)</f>
        <v>69</v>
      </c>
      <c r="I20" s="142"/>
      <c r="J20" s="93" t="s">
        <v>123</v>
      </c>
      <c r="K20" s="60"/>
      <c r="L20" s="93" t="s">
        <v>94</v>
      </c>
      <c r="M20" s="60"/>
      <c r="N20" s="60"/>
      <c r="O20" s="60"/>
      <c r="P20" s="60"/>
      <c r="Q20" s="60"/>
      <c r="R20" s="60"/>
      <c r="S20" s="60"/>
      <c r="T20" s="60"/>
      <c r="U20" s="60"/>
      <c r="V20" s="145"/>
      <c r="W20" s="146"/>
      <c r="X20" s="146"/>
      <c r="Y20" s="146"/>
      <c r="Z20" s="147"/>
      <c r="AA20" s="93" t="s">
        <v>118</v>
      </c>
      <c r="AB20" s="60"/>
      <c r="AC20" s="62"/>
      <c r="AD20" s="62"/>
      <c r="AE20" s="61"/>
      <c r="AF20" s="61"/>
      <c r="AG20" s="61"/>
    </row>
    <row r="21" spans="1:41" ht="35.1" customHeight="1">
      <c r="A21" s="26"/>
      <c r="B21" s="26"/>
      <c r="C21" s="26"/>
      <c r="D21" s="26"/>
      <c r="E21" s="26"/>
      <c r="F21" s="26"/>
      <c r="J21" s="86"/>
      <c r="S21" s="35"/>
      <c r="T21" s="30"/>
      <c r="U21" s="30"/>
      <c r="V21" s="30"/>
      <c r="W21" s="30"/>
      <c r="X21" s="30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9" t="s">
        <v>40</v>
      </c>
      <c r="AJ21" s="35"/>
      <c r="AK21" s="35"/>
    </row>
    <row r="22" spans="1:41" ht="35.1" customHeight="1">
      <c r="A22" s="34" t="s">
        <v>31</v>
      </c>
      <c r="B22" s="25"/>
      <c r="C22" s="149" t="s">
        <v>122</v>
      </c>
      <c r="D22" s="149"/>
      <c r="E22" s="149"/>
      <c r="F22" s="149"/>
      <c r="G22" s="149"/>
      <c r="H22" s="142">
        <f ca="1">INT(RAND()*(10-2)+2)*10</f>
        <v>20</v>
      </c>
      <c r="I22" s="142"/>
      <c r="J22" s="93" t="s">
        <v>123</v>
      </c>
      <c r="K22" s="60"/>
      <c r="L22" s="93" t="s">
        <v>94</v>
      </c>
      <c r="M22" s="60"/>
      <c r="N22" s="60"/>
      <c r="O22" s="60"/>
      <c r="P22" s="60"/>
      <c r="Q22" s="60"/>
      <c r="R22" s="60"/>
      <c r="S22" s="60"/>
      <c r="T22" s="60"/>
      <c r="U22" s="60"/>
      <c r="V22" s="145"/>
      <c r="W22" s="146"/>
      <c r="X22" s="146"/>
      <c r="Y22" s="146"/>
      <c r="Z22" s="147"/>
      <c r="AA22" s="93" t="s">
        <v>118</v>
      </c>
      <c r="AB22" s="60"/>
      <c r="AC22" s="62"/>
      <c r="AD22" s="62"/>
      <c r="AE22" s="61"/>
      <c r="AF22" s="35"/>
      <c r="AG22" s="35"/>
      <c r="AH22" s="30"/>
      <c r="AI22" s="35"/>
      <c r="AJ22" s="35"/>
      <c r="AK22" s="35"/>
    </row>
    <row r="23" spans="1:41" ht="24.95" customHeight="1">
      <c r="D23" s="21" t="str">
        <f>D1</f>
        <v>小数④</v>
      </c>
      <c r="AG23" s="22" t="s">
        <v>68</v>
      </c>
      <c r="AH23" s="22"/>
      <c r="AI23" s="118">
        <f>AI1</f>
        <v>1</v>
      </c>
      <c r="AJ23" s="118"/>
    </row>
    <row r="24" spans="1:41" ht="24.95" customHeight="1">
      <c r="E24" s="26"/>
      <c r="F24" s="26"/>
      <c r="Q24" s="24" t="s">
        <v>4</v>
      </c>
      <c r="R24" s="22"/>
      <c r="S24" s="22"/>
      <c r="T24" s="22"/>
      <c r="U24" s="22"/>
      <c r="V24" s="22"/>
      <c r="W24" s="33" t="s">
        <v>13</v>
      </c>
      <c r="X24" s="22"/>
      <c r="Y24" s="22"/>
      <c r="Z24" s="22"/>
      <c r="AA24" s="22"/>
      <c r="AB24" s="22"/>
      <c r="AC24" s="22"/>
      <c r="AD24" s="22"/>
      <c r="AE24" s="22"/>
      <c r="AF24" s="22"/>
    </row>
    <row r="25" spans="1:41" ht="17.25" customHeight="1">
      <c r="A25" s="25"/>
      <c r="B25" s="26"/>
      <c r="W25" s="31"/>
    </row>
    <row r="26" spans="1:41" ht="35.1" customHeight="1">
      <c r="A26" s="34" t="s">
        <v>24</v>
      </c>
      <c r="B26" s="25"/>
      <c r="C26" s="142">
        <f ca="1">C4</f>
        <v>7</v>
      </c>
      <c r="D26" s="142"/>
      <c r="E26" s="38" t="s">
        <v>88</v>
      </c>
      <c r="F26" s="30"/>
      <c r="G26" s="142">
        <f ca="1">G4</f>
        <v>0.3</v>
      </c>
      <c r="H26" s="142"/>
      <c r="I26" s="142"/>
      <c r="J26" s="38" t="s">
        <v>89</v>
      </c>
      <c r="K26" s="30"/>
      <c r="L26" s="30"/>
      <c r="M26" s="30"/>
      <c r="N26" s="30"/>
      <c r="O26" s="30"/>
      <c r="P26" s="30"/>
      <c r="Q26" s="38"/>
      <c r="R26" s="30"/>
      <c r="S26" s="35"/>
      <c r="T26" s="154">
        <f ca="1">C26+G26</f>
        <v>7.3</v>
      </c>
      <c r="U26" s="155"/>
      <c r="V26" s="155"/>
      <c r="W26" s="155"/>
      <c r="X26" s="156"/>
      <c r="Y26" s="148" t="s">
        <v>115</v>
      </c>
      <c r="Z26" s="149"/>
      <c r="AA26" s="149"/>
      <c r="AB26" s="149"/>
      <c r="AC26" s="30"/>
      <c r="AD26" s="30"/>
      <c r="AE26" s="30"/>
      <c r="AF26" s="30"/>
      <c r="AG26" s="30"/>
      <c r="AH26" s="35"/>
      <c r="AI26" s="35"/>
      <c r="AJ26" s="35"/>
      <c r="AK26" s="35"/>
      <c r="AL26" s="30"/>
      <c r="AM26" s="26"/>
      <c r="AN26" s="26"/>
      <c r="AO26" s="26"/>
    </row>
    <row r="27" spans="1:41" ht="35.1" customHeight="1">
      <c r="A27" s="26"/>
      <c r="B27" s="26"/>
      <c r="C27" s="26"/>
      <c r="D27" s="30"/>
      <c r="E27" s="30"/>
      <c r="F27" s="30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0"/>
      <c r="U27" s="30"/>
      <c r="V27" s="30"/>
      <c r="W27" s="30"/>
      <c r="X27" s="30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</row>
    <row r="28" spans="1:41" ht="35.1" customHeight="1">
      <c r="A28" s="34" t="s">
        <v>25</v>
      </c>
      <c r="B28" s="25"/>
      <c r="C28" s="142">
        <f ca="1">C6</f>
        <v>4.8</v>
      </c>
      <c r="D28" s="142"/>
      <c r="E28" s="142"/>
      <c r="F28" s="38" t="s">
        <v>90</v>
      </c>
      <c r="G28" s="30"/>
      <c r="H28" s="38"/>
      <c r="I28" s="142">
        <f ca="1">I6</f>
        <v>4</v>
      </c>
      <c r="J28" s="142"/>
      <c r="K28" s="38" t="s">
        <v>88</v>
      </c>
      <c r="L28" s="30"/>
      <c r="M28" s="154">
        <f ca="1">M6</f>
        <v>0.8</v>
      </c>
      <c r="N28" s="155"/>
      <c r="O28" s="155"/>
      <c r="P28" s="155"/>
      <c r="Q28" s="156"/>
      <c r="R28" s="38" t="s">
        <v>91</v>
      </c>
      <c r="S28" s="38"/>
      <c r="T28" s="30"/>
      <c r="U28" s="35"/>
      <c r="V28" s="35"/>
      <c r="W28" s="35"/>
      <c r="X28" s="36"/>
      <c r="Y28" s="36"/>
      <c r="Z28" s="30"/>
      <c r="AA28" s="30"/>
      <c r="AB28" s="30"/>
      <c r="AC28" s="30"/>
      <c r="AD28" s="30"/>
      <c r="AE28" s="30"/>
      <c r="AF28" s="30"/>
      <c r="AG28" s="30"/>
      <c r="AH28" s="35"/>
      <c r="AI28" s="35"/>
      <c r="AJ28" s="35"/>
      <c r="AK28" s="35"/>
    </row>
    <row r="29" spans="1:41" ht="35.1" customHeight="1">
      <c r="A29" s="30"/>
      <c r="B29" s="30"/>
      <c r="C29" s="30"/>
      <c r="D29" s="30"/>
      <c r="E29" s="30"/>
      <c r="F29" s="30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0"/>
      <c r="U29" s="30"/>
      <c r="V29" s="30"/>
      <c r="W29" s="30"/>
      <c r="X29" s="30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</row>
    <row r="30" spans="1:41" ht="35.1" customHeight="1">
      <c r="A30" s="34" t="s">
        <v>26</v>
      </c>
      <c r="B30" s="25"/>
      <c r="C30" s="142">
        <f ca="1">C8</f>
        <v>4</v>
      </c>
      <c r="D30" s="142"/>
      <c r="E30" s="38" t="s">
        <v>92</v>
      </c>
      <c r="F30" s="38"/>
      <c r="G30" s="30"/>
      <c r="H30" s="38" t="s">
        <v>93</v>
      </c>
      <c r="I30" s="30"/>
      <c r="J30" s="30"/>
      <c r="K30" s="38"/>
      <c r="L30" s="30"/>
      <c r="M30" s="30"/>
      <c r="N30" s="30"/>
      <c r="O30" s="30"/>
      <c r="P30" s="35"/>
      <c r="Q30" s="154">
        <f ca="1">C30-0.1</f>
        <v>3.9</v>
      </c>
      <c r="R30" s="155"/>
      <c r="S30" s="155"/>
      <c r="T30" s="155"/>
      <c r="U30" s="156"/>
      <c r="V30" s="148" t="s">
        <v>115</v>
      </c>
      <c r="W30" s="149"/>
      <c r="X30" s="149"/>
      <c r="Y30" s="149"/>
      <c r="Z30" s="30"/>
      <c r="AA30" s="30"/>
      <c r="AB30" s="30"/>
      <c r="AC30" s="30"/>
      <c r="AD30" s="30"/>
      <c r="AE30" s="30"/>
      <c r="AF30" s="30"/>
      <c r="AG30" s="30"/>
      <c r="AH30" s="35"/>
      <c r="AI30" s="35"/>
      <c r="AJ30" s="35"/>
      <c r="AK30" s="35"/>
    </row>
    <row r="31" spans="1:41" ht="35.1" customHeight="1">
      <c r="A31" s="30"/>
      <c r="B31" s="30"/>
      <c r="C31" s="30"/>
      <c r="D31" s="30"/>
      <c r="E31" s="30"/>
      <c r="F31" s="30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0"/>
      <c r="U31" s="30"/>
      <c r="V31" s="30"/>
      <c r="W31" s="30"/>
      <c r="X31" s="30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</row>
    <row r="32" spans="1:41" ht="35.1" customHeight="1">
      <c r="A32" s="34" t="s">
        <v>27</v>
      </c>
      <c r="B32" s="25"/>
      <c r="C32" s="142">
        <f ca="1">C10</f>
        <v>4</v>
      </c>
      <c r="D32" s="142"/>
      <c r="E32" s="38" t="s">
        <v>92</v>
      </c>
      <c r="F32" s="38"/>
      <c r="G32" s="30"/>
      <c r="H32" s="38" t="s">
        <v>93</v>
      </c>
      <c r="I32" s="30"/>
      <c r="J32" s="30"/>
      <c r="K32" s="38"/>
      <c r="L32" s="30"/>
      <c r="M32" s="30"/>
      <c r="N32" s="30"/>
      <c r="O32" s="30"/>
      <c r="P32" s="35"/>
      <c r="Q32" s="154">
        <f ca="1">C32-0.1</f>
        <v>3.9</v>
      </c>
      <c r="R32" s="155"/>
      <c r="S32" s="155"/>
      <c r="T32" s="155"/>
      <c r="U32" s="156"/>
      <c r="V32" s="148" t="s">
        <v>115</v>
      </c>
      <c r="W32" s="149"/>
      <c r="X32" s="149"/>
      <c r="Y32" s="149"/>
      <c r="Z32" s="30"/>
      <c r="AA32" s="30"/>
      <c r="AB32" s="30"/>
      <c r="AC32" s="30"/>
      <c r="AD32" s="35"/>
      <c r="AE32" s="30"/>
      <c r="AF32" s="30"/>
      <c r="AG32" s="30"/>
      <c r="AH32" s="35"/>
      <c r="AI32" s="35"/>
    </row>
    <row r="33" spans="1:37" ht="35.1" customHeight="1">
      <c r="A33" s="30"/>
      <c r="B33" s="30"/>
      <c r="C33" s="30"/>
      <c r="D33" s="26"/>
      <c r="E33" s="26"/>
      <c r="F33" s="26"/>
      <c r="S33" s="35"/>
      <c r="T33" s="30"/>
      <c r="U33" s="30"/>
      <c r="V33" s="30"/>
      <c r="W33" s="30"/>
      <c r="X33" s="30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</row>
    <row r="34" spans="1:37" ht="35.1" customHeight="1">
      <c r="A34" s="34" t="s">
        <v>28</v>
      </c>
      <c r="B34" s="25"/>
      <c r="C34" s="142" t="s">
        <v>80</v>
      </c>
      <c r="D34" s="142"/>
      <c r="E34" s="142"/>
      <c r="F34" s="142"/>
      <c r="G34" s="142">
        <f ca="1">G12</f>
        <v>7</v>
      </c>
      <c r="H34" s="142"/>
      <c r="I34" s="142" t="s">
        <v>81</v>
      </c>
      <c r="J34" s="142"/>
      <c r="K34" s="142"/>
      <c r="L34" s="142"/>
      <c r="M34" s="142"/>
      <c r="N34" s="142"/>
      <c r="O34" s="142"/>
      <c r="P34" s="142">
        <f ca="1">P12</f>
        <v>9</v>
      </c>
      <c r="Q34" s="142"/>
      <c r="R34" s="60" t="s">
        <v>82</v>
      </c>
      <c r="S34" s="60"/>
      <c r="T34" s="60"/>
      <c r="U34" s="60"/>
      <c r="V34" s="60"/>
      <c r="W34" s="60"/>
      <c r="X34" s="60"/>
      <c r="Y34" s="60"/>
      <c r="Z34" s="60"/>
      <c r="AA34" s="62"/>
      <c r="AB34" s="154">
        <f ca="1">G34+P34/10</f>
        <v>7.9</v>
      </c>
      <c r="AC34" s="155"/>
      <c r="AD34" s="155"/>
      <c r="AE34" s="155"/>
      <c r="AF34" s="156"/>
      <c r="AG34" s="148" t="s">
        <v>115</v>
      </c>
      <c r="AH34" s="149"/>
      <c r="AI34" s="149"/>
      <c r="AJ34" s="149"/>
      <c r="AK34" s="35"/>
    </row>
    <row r="35" spans="1:37" ht="35.1" customHeight="1">
      <c r="A35" s="26"/>
      <c r="B35" s="26"/>
      <c r="C35" s="26"/>
      <c r="D35" s="26"/>
      <c r="E35" s="26"/>
      <c r="F35" s="26"/>
      <c r="S35" s="35"/>
      <c r="T35" s="30"/>
      <c r="U35" s="30"/>
      <c r="V35" s="30"/>
      <c r="W35" s="30"/>
      <c r="X35" s="30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</row>
    <row r="36" spans="1:37" ht="35.1" customHeight="1">
      <c r="A36" s="34" t="s">
        <v>29</v>
      </c>
      <c r="B36" s="25"/>
      <c r="C36" s="142" t="s">
        <v>80</v>
      </c>
      <c r="D36" s="142"/>
      <c r="E36" s="142"/>
      <c r="F36" s="142"/>
      <c r="G36" s="142">
        <f ca="1">G14</f>
        <v>4</v>
      </c>
      <c r="H36" s="142"/>
      <c r="I36" s="142" t="s">
        <v>81</v>
      </c>
      <c r="J36" s="142"/>
      <c r="K36" s="142"/>
      <c r="L36" s="142"/>
      <c r="M36" s="142"/>
      <c r="N36" s="142"/>
      <c r="O36" s="142"/>
      <c r="P36" s="142">
        <f ca="1">P14</f>
        <v>3</v>
      </c>
      <c r="Q36" s="142"/>
      <c r="R36" s="60" t="s">
        <v>82</v>
      </c>
      <c r="S36" s="60"/>
      <c r="T36" s="60"/>
      <c r="U36" s="60"/>
      <c r="V36" s="60"/>
      <c r="W36" s="60"/>
      <c r="X36" s="60"/>
      <c r="Y36" s="60"/>
      <c r="Z36" s="60"/>
      <c r="AA36" s="62"/>
      <c r="AB36" s="154">
        <f ca="1">G36+P36/10</f>
        <v>4.3</v>
      </c>
      <c r="AC36" s="155"/>
      <c r="AD36" s="155"/>
      <c r="AE36" s="155"/>
      <c r="AF36" s="156"/>
      <c r="AG36" s="148" t="s">
        <v>115</v>
      </c>
      <c r="AH36" s="149"/>
      <c r="AI36" s="149"/>
      <c r="AJ36" s="149"/>
      <c r="AK36" s="35"/>
    </row>
    <row r="37" spans="1:37" ht="35.1" customHeight="1">
      <c r="A37" s="26"/>
      <c r="B37" s="26"/>
      <c r="C37" s="26"/>
      <c r="D37" s="26"/>
      <c r="E37" s="26"/>
      <c r="F37" s="26"/>
      <c r="S37" s="35"/>
      <c r="T37" s="30"/>
      <c r="U37" s="30"/>
      <c r="V37" s="30"/>
      <c r="W37" s="30"/>
      <c r="X37" s="30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</row>
    <row r="38" spans="1:37" ht="35.1" customHeight="1">
      <c r="A38" s="34" t="s">
        <v>30</v>
      </c>
      <c r="B38" s="25"/>
      <c r="C38" s="142">
        <f ca="1">C16</f>
        <v>4.8</v>
      </c>
      <c r="D38" s="142"/>
      <c r="E38" s="142"/>
      <c r="F38" s="142"/>
      <c r="G38" s="93" t="s">
        <v>117</v>
      </c>
      <c r="H38" s="60"/>
      <c r="I38" s="60"/>
      <c r="J38" s="60"/>
      <c r="K38" s="60"/>
      <c r="L38" s="143">
        <f>L16</f>
        <v>4</v>
      </c>
      <c r="M38" s="143"/>
      <c r="N38" s="143"/>
      <c r="O38" s="143"/>
      <c r="P38" s="93" t="s">
        <v>116</v>
      </c>
      <c r="Q38" s="60"/>
      <c r="R38" s="60"/>
      <c r="S38" s="60"/>
      <c r="T38" s="60"/>
      <c r="U38" s="60"/>
      <c r="V38" s="143">
        <f ca="1">V16</f>
        <v>8</v>
      </c>
      <c r="W38" s="143"/>
      <c r="X38" s="143"/>
      <c r="Y38" s="143"/>
      <c r="Z38" s="93" t="s">
        <v>86</v>
      </c>
      <c r="AA38" s="60"/>
      <c r="AC38" s="60"/>
      <c r="AD38" s="60"/>
      <c r="AE38" s="60"/>
      <c r="AF38" s="60"/>
      <c r="AG38" s="63"/>
      <c r="AH38" s="63"/>
      <c r="AI38" s="63"/>
      <c r="AJ38" s="63"/>
      <c r="AK38" s="35"/>
    </row>
    <row r="39" spans="1:37" ht="35.1" customHeight="1">
      <c r="A39" s="26"/>
      <c r="B39" s="26"/>
      <c r="C39" s="26"/>
      <c r="D39" s="26"/>
      <c r="E39" s="26"/>
      <c r="F39" s="26"/>
      <c r="S39" s="35"/>
      <c r="T39" s="30"/>
      <c r="U39" s="30"/>
      <c r="V39" s="30"/>
      <c r="W39" s="30"/>
      <c r="X39" s="30"/>
      <c r="Y39" s="35"/>
      <c r="Z39" s="35"/>
      <c r="AA39" s="35"/>
      <c r="AB39" s="35"/>
      <c r="AC39" s="39" t="s">
        <v>22</v>
      </c>
      <c r="AD39" s="35"/>
      <c r="AE39" s="35"/>
      <c r="AF39" s="35"/>
      <c r="AG39" s="35"/>
      <c r="AH39" s="35"/>
      <c r="AI39" s="35"/>
      <c r="AJ39" s="35"/>
      <c r="AK39" s="35"/>
    </row>
    <row r="40" spans="1:37" s="59" customFormat="1" ht="45" customHeight="1">
      <c r="A40" s="63" t="s">
        <v>83</v>
      </c>
      <c r="C40" s="142">
        <f ca="1">INT(RAND()*(99-91)+91)/10</f>
        <v>9.6</v>
      </c>
      <c r="D40" s="142"/>
      <c r="E40" s="142"/>
      <c r="F40" s="142"/>
      <c r="G40" s="142" t="s">
        <v>84</v>
      </c>
      <c r="H40" s="142"/>
      <c r="I40" s="142"/>
      <c r="J40" s="142"/>
      <c r="K40" s="142"/>
      <c r="L40" s="142"/>
      <c r="M40" s="142"/>
      <c r="N40" s="154">
        <f ca="1">C40*10</f>
        <v>96</v>
      </c>
      <c r="O40" s="155"/>
      <c r="P40" s="155"/>
      <c r="Q40" s="155"/>
      <c r="R40" s="156"/>
      <c r="S40" s="60" t="s">
        <v>85</v>
      </c>
      <c r="T40" s="60"/>
      <c r="U40" s="60"/>
      <c r="V40" s="60"/>
      <c r="W40" s="60"/>
      <c r="X40" s="60"/>
      <c r="Y40" s="60"/>
      <c r="Z40" s="60"/>
      <c r="AA40" s="62"/>
      <c r="AB40" s="60"/>
      <c r="AC40" s="60"/>
      <c r="AD40" s="60"/>
      <c r="AE40" s="60"/>
      <c r="AF40" s="60"/>
      <c r="AG40" s="63" t="s">
        <v>15</v>
      </c>
      <c r="AH40" s="63"/>
      <c r="AI40" s="63"/>
      <c r="AJ40" s="63"/>
    </row>
    <row r="41" spans="1:37" s="59" customFormat="1" ht="22.5" customHeight="1">
      <c r="A41" s="64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2"/>
      <c r="Y41" s="61"/>
      <c r="Z41" s="61"/>
      <c r="AA41" s="61"/>
      <c r="AB41" s="61"/>
      <c r="AC41" s="61"/>
      <c r="AD41" s="61"/>
      <c r="AE41" s="61"/>
      <c r="AF41" s="61"/>
    </row>
    <row r="42" spans="1:37" s="59" customFormat="1" ht="45" customHeight="1">
      <c r="A42" s="63" t="s">
        <v>33</v>
      </c>
      <c r="C42" s="142" t="s">
        <v>79</v>
      </c>
      <c r="D42" s="142"/>
      <c r="E42" s="142"/>
      <c r="F42" s="142"/>
      <c r="G42" s="142"/>
      <c r="H42" s="142">
        <f ca="1">H20</f>
        <v>69</v>
      </c>
      <c r="I42" s="142"/>
      <c r="J42" s="60" t="s">
        <v>78</v>
      </c>
      <c r="K42" s="60"/>
      <c r="L42" s="60" t="s">
        <v>94</v>
      </c>
      <c r="M42" s="60"/>
      <c r="N42" s="60"/>
      <c r="O42" s="60"/>
      <c r="P42" s="60"/>
      <c r="Q42" s="60"/>
      <c r="R42" s="60"/>
      <c r="S42" s="60"/>
      <c r="T42" s="60"/>
      <c r="U42" s="60"/>
      <c r="V42" s="154">
        <f ca="1">H42/10</f>
        <v>6.9</v>
      </c>
      <c r="W42" s="155"/>
      <c r="X42" s="155"/>
      <c r="Y42" s="155"/>
      <c r="Z42" s="156"/>
      <c r="AA42" s="60" t="s">
        <v>77</v>
      </c>
      <c r="AB42" s="60"/>
      <c r="AC42" s="62"/>
      <c r="AD42" s="62"/>
      <c r="AE42" s="61"/>
      <c r="AF42" s="61"/>
      <c r="AG42" s="61"/>
    </row>
    <row r="43" spans="1:37" ht="35.1" customHeight="1">
      <c r="A43" s="26"/>
      <c r="B43" s="26"/>
      <c r="C43" s="26"/>
      <c r="D43" s="26"/>
      <c r="E43" s="26"/>
      <c r="F43" s="26"/>
      <c r="S43" s="35"/>
      <c r="T43" s="30"/>
      <c r="U43" s="30"/>
      <c r="V43" s="30"/>
      <c r="W43" s="30"/>
      <c r="X43" s="30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9" t="s">
        <v>40</v>
      </c>
      <c r="AJ43" s="35"/>
      <c r="AK43" s="35"/>
    </row>
    <row r="44" spans="1:37" ht="35.1" customHeight="1">
      <c r="A44" s="34" t="s">
        <v>31</v>
      </c>
      <c r="B44" s="25"/>
      <c r="C44" s="142" t="s">
        <v>79</v>
      </c>
      <c r="D44" s="142"/>
      <c r="E44" s="142"/>
      <c r="F44" s="142"/>
      <c r="G44" s="142"/>
      <c r="H44" s="142">
        <f ca="1">H22</f>
        <v>20</v>
      </c>
      <c r="I44" s="142"/>
      <c r="J44" s="60" t="s">
        <v>78</v>
      </c>
      <c r="K44" s="60"/>
      <c r="L44" s="60" t="s">
        <v>94</v>
      </c>
      <c r="M44" s="60"/>
      <c r="N44" s="60"/>
      <c r="O44" s="60"/>
      <c r="P44" s="60"/>
      <c r="Q44" s="60"/>
      <c r="R44" s="60"/>
      <c r="S44" s="60"/>
      <c r="T44" s="60"/>
      <c r="U44" s="60"/>
      <c r="V44" s="154">
        <f ca="1">H44/10</f>
        <v>2</v>
      </c>
      <c r="W44" s="155"/>
      <c r="X44" s="155"/>
      <c r="Y44" s="155"/>
      <c r="Z44" s="156"/>
      <c r="AA44" s="60" t="s">
        <v>77</v>
      </c>
      <c r="AB44" s="60"/>
      <c r="AC44" s="62"/>
      <c r="AD44" s="62"/>
      <c r="AE44" s="61"/>
      <c r="AF44" s="35"/>
      <c r="AG44" s="35"/>
      <c r="AH44" s="30"/>
      <c r="AI44" s="35"/>
      <c r="AJ44" s="35"/>
      <c r="AK44" s="35"/>
    </row>
    <row r="45" spans="1:37" s="35" customFormat="1" ht="24.95" customHeight="1"/>
    <row r="46" spans="1:37" s="35" customFormat="1" ht="24.95" customHeight="1"/>
    <row r="47" spans="1:37" s="35" customFormat="1" ht="24.95" customHeight="1"/>
    <row r="48" spans="1:37" s="35" customFormat="1" ht="24.95" customHeight="1"/>
    <row r="49" s="35" customFormat="1" ht="24.95" customHeight="1"/>
    <row r="50" s="35" customFormat="1" ht="24.95" customHeight="1"/>
    <row r="51" s="35" customFormat="1" ht="24.95" customHeight="1"/>
    <row r="52" s="35" customFormat="1" ht="24.95" customHeight="1"/>
    <row r="53" s="35" customFormat="1" ht="24.95" customHeight="1"/>
    <row r="54" s="35" customFormat="1" ht="24.95" customHeight="1"/>
    <row r="55" s="35" customFormat="1" ht="24.95" customHeight="1"/>
    <row r="56" s="35" customFormat="1" ht="24.95" customHeight="1"/>
    <row r="57" s="35" customFormat="1" ht="24.95" customHeight="1"/>
    <row r="58" s="35" customFormat="1" ht="24.95" customHeight="1"/>
    <row r="59" s="35" customFormat="1" ht="24.95" customHeight="1"/>
    <row r="60" s="35" customFormat="1" ht="24.95" customHeight="1"/>
    <row r="61" s="35" customFormat="1" ht="24.95" customHeight="1"/>
    <row r="62" s="35" customFormat="1" ht="24.95" customHeight="1"/>
    <row r="63" s="35" customFormat="1" ht="24.95" customHeight="1"/>
    <row r="64" s="35" customFormat="1" ht="24.95" customHeight="1"/>
    <row r="65" s="35" customFormat="1" ht="24.95" customHeight="1"/>
    <row r="66" s="35" customFormat="1" ht="24.95" customHeight="1"/>
    <row r="67" s="35" customFormat="1" ht="24.95" customHeight="1"/>
    <row r="68" s="35" customFormat="1" ht="24.95" customHeight="1"/>
    <row r="69" s="35" customFormat="1" ht="24.95" customHeight="1"/>
    <row r="70" s="35" customFormat="1" ht="24.95" customHeight="1"/>
    <row r="71" s="35" customFormat="1" ht="24.95" customHeight="1"/>
    <row r="72" s="35" customFormat="1" ht="24.95" customHeight="1"/>
    <row r="73" s="35" customFormat="1" ht="24.95" customHeight="1"/>
    <row r="74" s="35" customFormat="1" ht="24.95" customHeight="1"/>
    <row r="75" s="35" customFormat="1" ht="24.95" customHeight="1"/>
    <row r="76" s="35" customFormat="1" ht="24.95" customHeight="1"/>
    <row r="77" s="35" customFormat="1" ht="24.95" customHeight="1"/>
    <row r="78" s="35" customFormat="1" ht="24.95" customHeight="1"/>
    <row r="79" s="35" customFormat="1" ht="24.95" customHeight="1"/>
    <row r="80" s="35" customFormat="1" ht="24.95" customHeight="1"/>
    <row r="81" s="35" customFormat="1" ht="24.95" customHeight="1"/>
    <row r="82" s="35" customFormat="1" ht="24.95" customHeight="1"/>
    <row r="83" s="35" customFormat="1" ht="24.95" customHeight="1"/>
    <row r="84" s="35" customFormat="1" ht="24.95" customHeight="1"/>
    <row r="85" s="35" customFormat="1" ht="24.95" customHeight="1"/>
    <row r="86" s="35" customFormat="1" ht="24.95" customHeight="1"/>
    <row r="87" s="35" customFormat="1" ht="24.95" customHeight="1"/>
    <row r="88" s="35" customFormat="1" ht="24.95" customHeight="1"/>
    <row r="89" s="35" customFormat="1" ht="24.95" customHeight="1"/>
    <row r="90" s="35" customFormat="1" ht="24.95" customHeight="1"/>
    <row r="91" s="35" customFormat="1" ht="24.95" customHeight="1"/>
  </sheetData>
  <mergeCells count="77">
    <mergeCell ref="V42:Z42"/>
    <mergeCell ref="C44:G44"/>
    <mergeCell ref="H44:I44"/>
    <mergeCell ref="V44:Z44"/>
    <mergeCell ref="C42:G42"/>
    <mergeCell ref="H42:I42"/>
    <mergeCell ref="V38:Y38"/>
    <mergeCell ref="C40:F40"/>
    <mergeCell ref="G40:M40"/>
    <mergeCell ref="N40:R40"/>
    <mergeCell ref="AB34:AF34"/>
    <mergeCell ref="AG34:AJ34"/>
    <mergeCell ref="C36:F36"/>
    <mergeCell ref="G36:H36"/>
    <mergeCell ref="I36:O36"/>
    <mergeCell ref="P36:Q36"/>
    <mergeCell ref="AB36:AF36"/>
    <mergeCell ref="AG36:AJ36"/>
    <mergeCell ref="C34:F34"/>
    <mergeCell ref="G34:H34"/>
    <mergeCell ref="V30:Y30"/>
    <mergeCell ref="C32:D32"/>
    <mergeCell ref="Q32:U32"/>
    <mergeCell ref="V32:Y32"/>
    <mergeCell ref="I34:O34"/>
    <mergeCell ref="C28:E28"/>
    <mergeCell ref="I28:J28"/>
    <mergeCell ref="M28:Q28"/>
    <mergeCell ref="C30:D30"/>
    <mergeCell ref="Q30:U30"/>
    <mergeCell ref="C26:D26"/>
    <mergeCell ref="G26:I26"/>
    <mergeCell ref="T26:X26"/>
    <mergeCell ref="Y26:AB26"/>
    <mergeCell ref="C6:E6"/>
    <mergeCell ref="I6:J6"/>
    <mergeCell ref="C16:F16"/>
    <mergeCell ref="V8:Y8"/>
    <mergeCell ref="P12:Q12"/>
    <mergeCell ref="P14:Q14"/>
    <mergeCell ref="C14:F14"/>
    <mergeCell ref="G14:H14"/>
    <mergeCell ref="I14:O14"/>
    <mergeCell ref="Y4:AB4"/>
    <mergeCell ref="AB12:AF12"/>
    <mergeCell ref="C22:G22"/>
    <mergeCell ref="H22:I22"/>
    <mergeCell ref="V22:Z22"/>
    <mergeCell ref="C18:F18"/>
    <mergeCell ref="H20:I20"/>
    <mergeCell ref="J2:K2"/>
    <mergeCell ref="C12:F12"/>
    <mergeCell ref="G12:H12"/>
    <mergeCell ref="I12:O12"/>
    <mergeCell ref="M6:Q6"/>
    <mergeCell ref="C8:D8"/>
    <mergeCell ref="G4:I4"/>
    <mergeCell ref="Q10:U10"/>
    <mergeCell ref="C4:D4"/>
    <mergeCell ref="AI23:AJ23"/>
    <mergeCell ref="V10:Y10"/>
    <mergeCell ref="C20:G20"/>
    <mergeCell ref="V20:Z20"/>
    <mergeCell ref="G18:M18"/>
    <mergeCell ref="N18:R18"/>
    <mergeCell ref="L16:O16"/>
    <mergeCell ref="T4:X4"/>
    <mergeCell ref="C38:F38"/>
    <mergeCell ref="L38:O38"/>
    <mergeCell ref="AI1:AJ1"/>
    <mergeCell ref="V16:Y16"/>
    <mergeCell ref="AB14:AF14"/>
    <mergeCell ref="AG12:AJ12"/>
    <mergeCell ref="AG14:AJ14"/>
    <mergeCell ref="P34:Q34"/>
    <mergeCell ref="Q8:U8"/>
    <mergeCell ref="C10:D10"/>
  </mergeCells>
  <phoneticPr fontId="2"/>
  <pageMargins left="0.98425196850393704" right="0.98425196850393704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</sheetPr>
  <dimension ref="A1:AO91"/>
  <sheetViews>
    <sheetView topLeftCell="A19" workbookViewId="0">
      <selection activeCell="W24" sqref="W24"/>
    </sheetView>
  </sheetViews>
  <sheetFormatPr defaultColWidth="11" defaultRowHeight="24.95" customHeight="1"/>
  <cols>
    <col min="1" max="37" width="2.125" style="20" customWidth="1"/>
    <col min="38" max="16384" width="11" style="20"/>
  </cols>
  <sheetData>
    <row r="1" spans="1:41" ht="24.95" customHeight="1">
      <c r="D1" s="21" t="s">
        <v>99</v>
      </c>
      <c r="AG1" s="22" t="s">
        <v>21</v>
      </c>
      <c r="AH1" s="22"/>
      <c r="AI1" s="118">
        <v>1</v>
      </c>
      <c r="AJ1" s="118"/>
    </row>
    <row r="2" spans="1:41" ht="24.95" customHeight="1">
      <c r="J2" s="109" t="s">
        <v>1</v>
      </c>
      <c r="K2" s="109"/>
      <c r="L2" s="4" t="s">
        <v>2</v>
      </c>
      <c r="M2" s="1"/>
      <c r="N2" s="4" t="s">
        <v>3</v>
      </c>
      <c r="O2" s="1"/>
      <c r="P2" s="1"/>
      <c r="Q2" s="24" t="s">
        <v>4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41" ht="24.95" customHeight="1">
      <c r="A3" s="25"/>
      <c r="B3" s="26"/>
    </row>
    <row r="4" spans="1:41" ht="35.1" customHeight="1">
      <c r="A4" s="34" t="s">
        <v>70</v>
      </c>
      <c r="B4" s="25"/>
      <c r="C4" s="60" t="s">
        <v>100</v>
      </c>
      <c r="D4" s="60"/>
      <c r="E4" s="38"/>
      <c r="F4" s="30"/>
      <c r="G4" s="60"/>
      <c r="H4" s="60"/>
      <c r="I4" s="60"/>
      <c r="J4" s="38"/>
      <c r="K4" s="30"/>
      <c r="L4" s="30"/>
      <c r="M4" s="30"/>
      <c r="N4" s="30"/>
      <c r="O4" s="30"/>
      <c r="P4" s="30"/>
      <c r="Q4" s="38"/>
      <c r="R4" s="30"/>
      <c r="S4" s="35"/>
      <c r="T4" s="60"/>
      <c r="U4" s="60"/>
      <c r="V4" s="60"/>
      <c r="W4" s="60"/>
      <c r="X4" s="60"/>
      <c r="Y4" s="63"/>
      <c r="Z4" s="63"/>
      <c r="AA4" s="63"/>
      <c r="AB4" s="63"/>
      <c r="AC4" s="30"/>
      <c r="AD4" s="30"/>
      <c r="AE4" s="30"/>
      <c r="AF4" s="72" t="s">
        <v>105</v>
      </c>
      <c r="AG4" s="30"/>
      <c r="AH4" s="35"/>
      <c r="AI4" s="35"/>
      <c r="AJ4" s="35"/>
      <c r="AK4" s="35"/>
      <c r="AL4" s="30"/>
      <c r="AM4" s="26"/>
      <c r="AN4" s="26"/>
      <c r="AO4" s="26"/>
    </row>
    <row r="5" spans="1:41" ht="35.1" customHeight="1">
      <c r="A5" s="26"/>
      <c r="B5" s="26"/>
      <c r="C5" s="30"/>
      <c r="D5" s="30"/>
      <c r="E5" s="30"/>
      <c r="F5" s="30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0"/>
      <c r="U5" s="30"/>
      <c r="V5" s="30"/>
      <c r="W5" s="30"/>
      <c r="X5" s="30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</row>
    <row r="6" spans="1:41" ht="35.1" customHeight="1">
      <c r="A6" s="34" t="s">
        <v>0</v>
      </c>
      <c r="B6" s="25"/>
      <c r="C6" s="164">
        <f ca="1">INT(RAND()*(5-2)+2)/10</f>
        <v>0.4</v>
      </c>
      <c r="D6" s="164"/>
      <c r="E6" s="164"/>
      <c r="F6" s="164"/>
      <c r="G6" s="69" t="s">
        <v>101</v>
      </c>
      <c r="H6" s="68"/>
      <c r="I6" s="68"/>
      <c r="J6" s="69"/>
      <c r="K6" s="69"/>
      <c r="L6" s="71"/>
      <c r="M6" s="71"/>
      <c r="N6" s="71"/>
      <c r="O6" s="71"/>
      <c r="P6" s="71"/>
      <c r="Q6" s="69" t="s">
        <v>102</v>
      </c>
      <c r="R6" s="69" t="s">
        <v>15</v>
      </c>
      <c r="S6" s="38"/>
      <c r="T6" s="30"/>
      <c r="U6" s="34" t="s">
        <v>5</v>
      </c>
      <c r="V6" s="25"/>
      <c r="W6" s="164">
        <f ca="1">INT(RAND()*(10-5)+5)/10</f>
        <v>0.6</v>
      </c>
      <c r="X6" s="164"/>
      <c r="Y6" s="164"/>
      <c r="Z6" s="164"/>
      <c r="AA6" s="69" t="s">
        <v>101</v>
      </c>
      <c r="AB6" s="68"/>
      <c r="AC6" s="68"/>
      <c r="AD6" s="69"/>
      <c r="AE6" s="69"/>
      <c r="AF6" s="71"/>
      <c r="AG6" s="71"/>
      <c r="AH6" s="71"/>
      <c r="AI6" s="71"/>
      <c r="AJ6" s="71"/>
      <c r="AK6" s="69" t="s">
        <v>102</v>
      </c>
      <c r="AL6" s="69" t="s">
        <v>15</v>
      </c>
    </row>
    <row r="7" spans="1:41" ht="35.1" customHeight="1">
      <c r="A7" s="30"/>
      <c r="B7" s="30"/>
      <c r="C7" s="30"/>
      <c r="D7" s="30"/>
      <c r="E7" s="30"/>
      <c r="F7" s="30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0"/>
      <c r="U7" s="30"/>
      <c r="V7" s="30"/>
      <c r="W7" s="30"/>
      <c r="X7" s="30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</row>
    <row r="8" spans="1:41" ht="35.1" customHeight="1">
      <c r="A8" s="34" t="s">
        <v>97</v>
      </c>
      <c r="B8" s="25"/>
      <c r="C8" s="164">
        <v>1</v>
      </c>
      <c r="D8" s="164"/>
      <c r="E8" s="164"/>
      <c r="F8" s="164"/>
      <c r="G8" s="69" t="s">
        <v>101</v>
      </c>
      <c r="H8" s="68"/>
      <c r="I8" s="68"/>
      <c r="J8" s="69"/>
      <c r="K8" s="69"/>
      <c r="L8" s="71"/>
      <c r="M8" s="71"/>
      <c r="N8" s="71"/>
      <c r="O8" s="71"/>
      <c r="P8" s="71"/>
      <c r="Q8" s="69" t="s">
        <v>102</v>
      </c>
      <c r="R8" s="69" t="s">
        <v>15</v>
      </c>
      <c r="S8" s="38"/>
      <c r="T8" s="30"/>
      <c r="U8" s="34" t="s">
        <v>7</v>
      </c>
      <c r="V8" s="25"/>
      <c r="W8" s="164">
        <f ca="1">1+INT(RAND()*(10-2)+2)/10</f>
        <v>1.5</v>
      </c>
      <c r="X8" s="164"/>
      <c r="Y8" s="164"/>
      <c r="Z8" s="164"/>
      <c r="AA8" s="69" t="s">
        <v>101</v>
      </c>
      <c r="AB8" s="68"/>
      <c r="AC8" s="68"/>
      <c r="AD8" s="69"/>
      <c r="AE8" s="69"/>
      <c r="AF8" s="71"/>
      <c r="AG8" s="71"/>
      <c r="AH8" s="71"/>
      <c r="AI8" s="71"/>
      <c r="AJ8" s="71"/>
      <c r="AK8" s="69" t="s">
        <v>102</v>
      </c>
      <c r="AL8" s="69" t="s">
        <v>15</v>
      </c>
    </row>
    <row r="9" spans="1:41" ht="35.1" customHeight="1">
      <c r="A9" s="30"/>
      <c r="B9" s="30"/>
      <c r="C9" s="30"/>
      <c r="D9" s="30"/>
      <c r="E9" s="30"/>
      <c r="F9" s="30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0"/>
      <c r="U9" s="30"/>
      <c r="V9" s="30"/>
      <c r="W9" s="30"/>
      <c r="X9" s="30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</row>
    <row r="10" spans="1:41" ht="35.1" customHeight="1">
      <c r="A10" s="34" t="s">
        <v>8</v>
      </c>
      <c r="B10" s="25"/>
      <c r="C10" s="164">
        <f ca="1">3+INT(RAND()*(10-2)+2)/10</f>
        <v>3.8</v>
      </c>
      <c r="D10" s="164"/>
      <c r="E10" s="164"/>
      <c r="F10" s="164"/>
      <c r="G10" s="69" t="s">
        <v>101</v>
      </c>
      <c r="H10" s="68"/>
      <c r="I10" s="68"/>
      <c r="J10" s="69"/>
      <c r="K10" s="69"/>
      <c r="L10" s="71"/>
      <c r="M10" s="71"/>
      <c r="N10" s="71"/>
      <c r="O10" s="71"/>
      <c r="P10" s="71"/>
      <c r="Q10" s="69" t="s">
        <v>102</v>
      </c>
      <c r="R10" s="69" t="s">
        <v>15</v>
      </c>
      <c r="S10" s="38"/>
      <c r="T10" s="30"/>
      <c r="U10" s="34" t="s">
        <v>9</v>
      </c>
      <c r="V10" s="25"/>
      <c r="W10" s="164">
        <f ca="1">INT(RAND()*(7-4)+4)</f>
        <v>6</v>
      </c>
      <c r="X10" s="164"/>
      <c r="Y10" s="164"/>
      <c r="Z10" s="164"/>
      <c r="AA10" s="69" t="s">
        <v>101</v>
      </c>
      <c r="AB10" s="68"/>
      <c r="AC10" s="68"/>
      <c r="AD10" s="69"/>
      <c r="AE10" s="69"/>
      <c r="AF10" s="71"/>
      <c r="AG10" s="71"/>
      <c r="AH10" s="71"/>
      <c r="AI10" s="71"/>
      <c r="AJ10" s="71"/>
      <c r="AK10" s="69" t="s">
        <v>102</v>
      </c>
      <c r="AL10" s="69" t="s">
        <v>15</v>
      </c>
    </row>
    <row r="11" spans="1:41" ht="35.1" customHeight="1">
      <c r="A11" s="30"/>
      <c r="B11" s="30"/>
      <c r="C11" s="30"/>
      <c r="D11" s="30"/>
      <c r="E11" s="30"/>
      <c r="F11" s="30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0"/>
      <c r="U11" s="30"/>
      <c r="V11" s="30"/>
      <c r="W11" s="30"/>
      <c r="X11" s="30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</row>
    <row r="12" spans="1:41" ht="35.1" customHeight="1">
      <c r="A12" s="38" t="s">
        <v>104</v>
      </c>
      <c r="B12" s="30"/>
      <c r="C12" s="164">
        <f ca="1">7+INT(RAND()*(10-2)+2)/10</f>
        <v>7.3</v>
      </c>
      <c r="D12" s="164"/>
      <c r="E12" s="164"/>
      <c r="F12" s="164"/>
      <c r="G12" s="69" t="s">
        <v>101</v>
      </c>
      <c r="H12" s="68"/>
      <c r="I12" s="68"/>
      <c r="J12" s="69"/>
      <c r="K12" s="69"/>
      <c r="L12" s="71"/>
      <c r="M12" s="71"/>
      <c r="N12" s="71"/>
      <c r="O12" s="71"/>
      <c r="P12" s="71"/>
      <c r="Q12" s="69" t="s">
        <v>102</v>
      </c>
      <c r="R12" s="35"/>
      <c r="S12" s="35"/>
      <c r="T12" s="30"/>
      <c r="U12" s="34" t="s">
        <v>32</v>
      </c>
      <c r="V12" s="25"/>
      <c r="W12" s="164">
        <f ca="1">INT(RAND()*(10-7)+7)</f>
        <v>7</v>
      </c>
      <c r="X12" s="164"/>
      <c r="Y12" s="164"/>
      <c r="Z12" s="164"/>
      <c r="AA12" s="69" t="s">
        <v>101</v>
      </c>
      <c r="AB12" s="68"/>
      <c r="AC12" s="68"/>
      <c r="AD12" s="69"/>
      <c r="AE12" s="69"/>
      <c r="AF12" s="71"/>
      <c r="AG12" s="71"/>
      <c r="AH12" s="71"/>
      <c r="AI12" s="71"/>
      <c r="AJ12" s="71"/>
      <c r="AK12" s="69" t="s">
        <v>102</v>
      </c>
    </row>
    <row r="13" spans="1:41" ht="35.1" customHeight="1">
      <c r="A13" s="38"/>
      <c r="B13" s="30"/>
      <c r="C13" s="70"/>
      <c r="D13" s="70"/>
      <c r="E13" s="70"/>
      <c r="F13" s="70"/>
      <c r="G13" s="69"/>
      <c r="H13" s="68"/>
      <c r="I13" s="68"/>
      <c r="J13" s="69"/>
      <c r="K13" s="69"/>
      <c r="L13" s="71"/>
      <c r="M13" s="71"/>
      <c r="N13" s="71"/>
      <c r="O13" s="71"/>
      <c r="P13" s="71"/>
      <c r="Q13" s="69"/>
      <c r="R13" s="35"/>
      <c r="S13" s="35"/>
      <c r="T13" s="30"/>
      <c r="U13" s="34"/>
      <c r="V13" s="25"/>
      <c r="W13" s="70"/>
      <c r="X13" s="70"/>
      <c r="Y13" s="70"/>
      <c r="Z13" s="70"/>
      <c r="AA13" s="69"/>
      <c r="AB13" s="68"/>
      <c r="AC13" s="68"/>
      <c r="AD13" s="69"/>
      <c r="AE13" s="69"/>
      <c r="AF13" s="71"/>
      <c r="AG13" s="71"/>
      <c r="AH13" s="71"/>
      <c r="AI13" s="71"/>
      <c r="AJ13" s="71"/>
      <c r="AK13" s="69"/>
    </row>
    <row r="14" spans="1:41" ht="35.1" customHeight="1">
      <c r="A14" s="30"/>
      <c r="B14" s="30"/>
      <c r="C14" s="30"/>
      <c r="D14" s="30"/>
      <c r="E14" s="30"/>
      <c r="F14" s="30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0"/>
      <c r="U14" s="30"/>
      <c r="V14" s="30"/>
      <c r="W14" s="30"/>
      <c r="X14" s="30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</row>
    <row r="15" spans="1:41" ht="35.1" customHeight="1">
      <c r="A15" s="34" t="s">
        <v>70</v>
      </c>
      <c r="B15" s="25"/>
      <c r="C15" s="60" t="s">
        <v>103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2"/>
      <c r="AB15" s="60"/>
      <c r="AC15" s="60"/>
      <c r="AD15" s="60"/>
      <c r="AE15" s="60"/>
      <c r="AF15" s="72" t="s">
        <v>106</v>
      </c>
      <c r="AG15" s="30"/>
      <c r="AH15" s="35"/>
      <c r="AI15" s="35"/>
      <c r="AJ15" s="63"/>
      <c r="AK15" s="35"/>
    </row>
    <row r="16" spans="1:41" ht="35.1" customHeight="1">
      <c r="A16" s="26"/>
      <c r="B16" s="26"/>
      <c r="C16" s="30"/>
      <c r="D16" s="30"/>
      <c r="E16" s="30"/>
      <c r="F16" s="30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0"/>
      <c r="U16" s="30"/>
      <c r="V16" s="30"/>
      <c r="W16" s="30"/>
      <c r="X16" s="30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</row>
    <row r="17" spans="1:41" ht="35.1" customHeight="1">
      <c r="A17" s="34" t="s">
        <v>0</v>
      </c>
      <c r="B17" s="25"/>
      <c r="C17" s="60"/>
      <c r="D17" s="60"/>
      <c r="E17" s="161">
        <f ca="1">INT(RAND()*(10-5)+5)/10</f>
        <v>0.5</v>
      </c>
      <c r="F17" s="162"/>
      <c r="G17" s="162"/>
      <c r="H17" s="163"/>
      <c r="I17" s="60"/>
      <c r="J17" s="60"/>
      <c r="K17" s="158">
        <f ca="1">INT(RAND()*(5-2)+2)/10</f>
        <v>0.3</v>
      </c>
      <c r="L17" s="159"/>
      <c r="M17" s="159"/>
      <c r="N17" s="160"/>
      <c r="O17" s="68"/>
      <c r="P17" s="68"/>
      <c r="Q17" s="60"/>
      <c r="R17" s="60"/>
      <c r="S17" s="60"/>
      <c r="T17" s="60"/>
      <c r="U17" s="60" t="s">
        <v>5</v>
      </c>
      <c r="V17" s="60"/>
      <c r="W17" s="60"/>
      <c r="X17" s="60"/>
      <c r="Y17" s="158">
        <f ca="1">INT(RAND()*(10-7)+7)/10</f>
        <v>0.7</v>
      </c>
      <c r="Z17" s="159"/>
      <c r="AA17" s="159"/>
      <c r="AB17" s="160"/>
      <c r="AC17" s="60"/>
      <c r="AD17" s="60"/>
      <c r="AE17" s="158">
        <f ca="1">INT(RAND()*(7-4)+4)</f>
        <v>4</v>
      </c>
      <c r="AF17" s="159"/>
      <c r="AG17" s="159"/>
      <c r="AH17" s="160"/>
      <c r="AI17" s="63"/>
      <c r="AJ17" s="63"/>
      <c r="AK17" s="35"/>
    </row>
    <row r="18" spans="1:41" ht="35.1" customHeight="1">
      <c r="A18" s="26"/>
      <c r="B18" s="26"/>
      <c r="C18" s="30"/>
      <c r="D18" s="30"/>
      <c r="E18" s="30"/>
      <c r="F18" s="30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0"/>
      <c r="U18" s="30"/>
      <c r="V18" s="30"/>
      <c r="W18" s="30"/>
      <c r="X18" s="30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</row>
    <row r="19" spans="1:41" ht="35.1" customHeight="1">
      <c r="A19" s="34" t="s">
        <v>6</v>
      </c>
      <c r="B19" s="25"/>
      <c r="C19" s="60"/>
      <c r="D19" s="60"/>
      <c r="E19" s="158">
        <f ca="1">4+INT(RAND()*(10-2)+2)/10</f>
        <v>4.7</v>
      </c>
      <c r="F19" s="159"/>
      <c r="G19" s="159"/>
      <c r="H19" s="160"/>
      <c r="I19" s="60"/>
      <c r="J19" s="60"/>
      <c r="K19" s="158">
        <f ca="1">3+INT(RAND()*(10-2)+2)/10</f>
        <v>3.7</v>
      </c>
      <c r="L19" s="159"/>
      <c r="M19" s="159"/>
      <c r="N19" s="160"/>
      <c r="O19" s="65"/>
      <c r="P19" s="60"/>
      <c r="Q19" s="60"/>
      <c r="R19" s="60"/>
      <c r="S19" s="60"/>
      <c r="T19" s="60"/>
      <c r="U19" s="60" t="s">
        <v>7</v>
      </c>
      <c r="V19" s="66"/>
      <c r="W19" s="66"/>
      <c r="X19" s="66"/>
      <c r="Y19" s="158">
        <f ca="1">8+INT(RAND()*(10-7)+7)/10</f>
        <v>8.9</v>
      </c>
      <c r="Z19" s="159"/>
      <c r="AA19" s="159"/>
      <c r="AB19" s="160"/>
      <c r="AC19" s="60"/>
      <c r="AD19" s="60"/>
      <c r="AE19" s="158">
        <f ca="1">9+INT(RAND()*(5-2)+2)/10</f>
        <v>9.4</v>
      </c>
      <c r="AF19" s="159"/>
      <c r="AG19" s="159"/>
      <c r="AH19" s="160"/>
      <c r="AI19" s="63"/>
      <c r="AJ19" s="63"/>
      <c r="AK19" s="35"/>
    </row>
    <row r="20" spans="1:41" ht="35.1" customHeight="1">
      <c r="A20" s="26"/>
      <c r="B20" s="26"/>
      <c r="C20" s="30"/>
      <c r="D20" s="30"/>
      <c r="E20" s="30"/>
      <c r="F20" s="30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0"/>
      <c r="U20" s="30"/>
      <c r="V20" s="30"/>
      <c r="W20" s="30"/>
      <c r="X20" s="30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</row>
    <row r="21" spans="1:41" s="59" customFormat="1" ht="34.5" customHeight="1">
      <c r="A21" s="63" t="s">
        <v>8</v>
      </c>
      <c r="C21" s="60"/>
      <c r="D21" s="60"/>
      <c r="E21" s="158">
        <v>0</v>
      </c>
      <c r="F21" s="159"/>
      <c r="G21" s="159"/>
      <c r="H21" s="160"/>
      <c r="I21" s="60"/>
      <c r="J21" s="60"/>
      <c r="K21" s="158">
        <v>0.1</v>
      </c>
      <c r="L21" s="159"/>
      <c r="M21" s="159"/>
      <c r="N21" s="160"/>
      <c r="O21" s="60"/>
      <c r="P21" s="60"/>
      <c r="Q21" s="60"/>
      <c r="R21" s="60"/>
      <c r="S21" s="60"/>
      <c r="T21" s="60"/>
      <c r="U21" s="60" t="s">
        <v>9</v>
      </c>
      <c r="V21" s="60"/>
      <c r="W21" s="60"/>
      <c r="X21" s="60"/>
      <c r="Y21" s="158">
        <v>2</v>
      </c>
      <c r="Z21" s="159"/>
      <c r="AA21" s="159"/>
      <c r="AB21" s="160"/>
      <c r="AC21" s="60"/>
      <c r="AD21" s="60"/>
      <c r="AE21" s="158">
        <f ca="1">INT(RAND()*(10-7)+7)/10</f>
        <v>0.8</v>
      </c>
      <c r="AF21" s="159"/>
      <c r="AG21" s="159"/>
      <c r="AH21" s="160"/>
      <c r="AI21" s="63"/>
      <c r="AJ21" s="63"/>
    </row>
    <row r="22" spans="1:41" s="59" customFormat="1" ht="45" customHeight="1">
      <c r="A22" s="63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2"/>
      <c r="AB22" s="60"/>
      <c r="AC22" s="60"/>
      <c r="AD22" s="60"/>
      <c r="AE22" s="60"/>
      <c r="AF22" s="60"/>
      <c r="AG22" s="63"/>
      <c r="AH22" s="63"/>
      <c r="AI22" s="63"/>
      <c r="AJ22" s="63"/>
    </row>
    <row r="23" spans="1:41" ht="24.95" customHeight="1">
      <c r="D23" s="21" t="str">
        <f>D1</f>
        <v>小数⑤</v>
      </c>
      <c r="AG23" s="22" t="s">
        <v>98</v>
      </c>
      <c r="AH23" s="22"/>
      <c r="AI23" s="118">
        <f>AI1</f>
        <v>1</v>
      </c>
      <c r="AJ23" s="118"/>
    </row>
    <row r="24" spans="1:41" ht="24.95" customHeight="1">
      <c r="E24" s="26"/>
      <c r="F24" s="26"/>
      <c r="Q24" s="24" t="s">
        <v>4</v>
      </c>
      <c r="R24" s="22"/>
      <c r="S24" s="22"/>
      <c r="T24" s="22"/>
      <c r="U24" s="22"/>
      <c r="V24" s="22"/>
      <c r="W24" s="33" t="s">
        <v>13</v>
      </c>
      <c r="X24" s="22"/>
      <c r="Y24" s="22"/>
      <c r="Z24" s="22"/>
      <c r="AA24" s="22"/>
      <c r="AB24" s="22"/>
      <c r="AC24" s="22"/>
      <c r="AD24" s="22"/>
      <c r="AE24" s="22"/>
      <c r="AF24" s="22"/>
    </row>
    <row r="25" spans="1:41" ht="17.25" customHeight="1">
      <c r="A25" s="25"/>
      <c r="B25" s="26"/>
      <c r="W25" s="187"/>
    </row>
    <row r="26" spans="1:41" ht="35.1" customHeight="1">
      <c r="A26" s="34" t="s">
        <v>70</v>
      </c>
      <c r="B26" s="25"/>
      <c r="C26" s="60" t="s">
        <v>100</v>
      </c>
      <c r="D26" s="60"/>
      <c r="E26" s="38"/>
      <c r="F26" s="30"/>
      <c r="G26" s="60"/>
      <c r="H26" s="60"/>
      <c r="I26" s="60"/>
      <c r="J26" s="38"/>
      <c r="K26" s="30"/>
      <c r="L26" s="30"/>
      <c r="M26" s="30"/>
      <c r="N26" s="30"/>
      <c r="O26" s="30"/>
      <c r="P26" s="30"/>
      <c r="Q26" s="38"/>
      <c r="R26" s="30"/>
      <c r="S26" s="35"/>
      <c r="T26" s="60"/>
      <c r="U26" s="60"/>
      <c r="V26" s="60"/>
      <c r="W26" s="60"/>
      <c r="X26" s="60"/>
      <c r="Y26" s="63"/>
      <c r="Z26" s="63"/>
      <c r="AA26" s="63"/>
      <c r="AB26" s="63"/>
      <c r="AC26" s="30"/>
      <c r="AD26" s="30"/>
      <c r="AE26" s="30"/>
      <c r="AF26" s="72" t="s">
        <v>105</v>
      </c>
      <c r="AG26" s="30"/>
      <c r="AH26" s="35"/>
      <c r="AI26" s="35"/>
      <c r="AJ26" s="35"/>
      <c r="AK26" s="35"/>
      <c r="AL26" s="30"/>
      <c r="AM26" s="26"/>
      <c r="AN26" s="26"/>
      <c r="AO26" s="26"/>
    </row>
    <row r="27" spans="1:41" ht="35.1" customHeight="1">
      <c r="A27" s="26"/>
      <c r="B27" s="26"/>
      <c r="C27" s="30"/>
      <c r="D27" s="30"/>
      <c r="E27" s="30"/>
      <c r="F27" s="30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0"/>
      <c r="U27" s="30"/>
      <c r="V27" s="30"/>
      <c r="W27" s="30"/>
      <c r="X27" s="30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</row>
    <row r="28" spans="1:41" ht="35.1" customHeight="1">
      <c r="A28" s="34" t="s">
        <v>0</v>
      </c>
      <c r="B28" s="25"/>
      <c r="C28" s="164">
        <f ca="1">C6</f>
        <v>0.4</v>
      </c>
      <c r="D28" s="164"/>
      <c r="E28" s="164"/>
      <c r="F28" s="164"/>
      <c r="G28" s="69" t="s">
        <v>101</v>
      </c>
      <c r="H28" s="68"/>
      <c r="I28" s="68"/>
      <c r="J28" s="69"/>
      <c r="K28" s="157">
        <f ca="1">C28*10</f>
        <v>4</v>
      </c>
      <c r="L28" s="157"/>
      <c r="M28" s="157"/>
      <c r="N28" s="157"/>
      <c r="O28" s="71"/>
      <c r="P28" s="71"/>
      <c r="Q28" s="69" t="s">
        <v>102</v>
      </c>
      <c r="R28" s="69" t="s">
        <v>15</v>
      </c>
      <c r="S28" s="38"/>
      <c r="T28" s="30"/>
      <c r="U28" s="34" t="s">
        <v>5</v>
      </c>
      <c r="V28" s="25"/>
      <c r="W28" s="164">
        <f ca="1">W6</f>
        <v>0.6</v>
      </c>
      <c r="X28" s="164"/>
      <c r="Y28" s="164"/>
      <c r="Z28" s="164"/>
      <c r="AA28" s="69" t="s">
        <v>101</v>
      </c>
      <c r="AB28" s="68"/>
      <c r="AC28" s="68"/>
      <c r="AD28" s="69"/>
      <c r="AE28" s="157">
        <f ca="1">W28*10</f>
        <v>6</v>
      </c>
      <c r="AF28" s="157"/>
      <c r="AG28" s="157"/>
      <c r="AH28" s="157"/>
      <c r="AI28" s="71"/>
      <c r="AJ28" s="71"/>
      <c r="AK28" s="69" t="s">
        <v>102</v>
      </c>
      <c r="AL28" s="69" t="s">
        <v>15</v>
      </c>
    </row>
    <row r="29" spans="1:41" ht="35.1" customHeight="1">
      <c r="A29" s="30"/>
      <c r="B29" s="30"/>
      <c r="C29" s="30"/>
      <c r="D29" s="30"/>
      <c r="E29" s="30"/>
      <c r="F29" s="30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0"/>
      <c r="U29" s="30"/>
      <c r="V29" s="30"/>
      <c r="W29" s="30"/>
      <c r="X29" s="30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</row>
    <row r="30" spans="1:41" ht="35.1" customHeight="1">
      <c r="A30" s="34" t="s">
        <v>97</v>
      </c>
      <c r="B30" s="25"/>
      <c r="C30" s="164">
        <f>C8</f>
        <v>1</v>
      </c>
      <c r="D30" s="164"/>
      <c r="E30" s="164"/>
      <c r="F30" s="164"/>
      <c r="G30" s="69" t="s">
        <v>101</v>
      </c>
      <c r="H30" s="68"/>
      <c r="I30" s="68"/>
      <c r="J30" s="69"/>
      <c r="K30" s="157">
        <f>C30*10</f>
        <v>10</v>
      </c>
      <c r="L30" s="157"/>
      <c r="M30" s="157"/>
      <c r="N30" s="157"/>
      <c r="O30" s="71"/>
      <c r="P30" s="71"/>
      <c r="Q30" s="69" t="s">
        <v>102</v>
      </c>
      <c r="R30" s="69" t="s">
        <v>15</v>
      </c>
      <c r="S30" s="38"/>
      <c r="T30" s="30"/>
      <c r="U30" s="34" t="s">
        <v>7</v>
      </c>
      <c r="V30" s="25"/>
      <c r="W30" s="164">
        <f ca="1">W8</f>
        <v>1.5</v>
      </c>
      <c r="X30" s="164"/>
      <c r="Y30" s="164"/>
      <c r="Z30" s="164"/>
      <c r="AA30" s="69" t="s">
        <v>101</v>
      </c>
      <c r="AB30" s="68"/>
      <c r="AC30" s="68"/>
      <c r="AD30" s="69"/>
      <c r="AE30" s="157">
        <f ca="1">W30*10</f>
        <v>15</v>
      </c>
      <c r="AF30" s="157"/>
      <c r="AG30" s="157"/>
      <c r="AH30" s="157"/>
      <c r="AI30" s="71"/>
      <c r="AJ30" s="71"/>
      <c r="AK30" s="69" t="s">
        <v>102</v>
      </c>
      <c r="AL30" s="69" t="s">
        <v>15</v>
      </c>
    </row>
    <row r="31" spans="1:41" ht="35.1" customHeight="1">
      <c r="A31" s="30"/>
      <c r="B31" s="30"/>
      <c r="C31" s="30"/>
      <c r="D31" s="30"/>
      <c r="E31" s="30"/>
      <c r="F31" s="30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0"/>
      <c r="U31" s="30"/>
      <c r="V31" s="30"/>
      <c r="W31" s="30"/>
      <c r="X31" s="30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</row>
    <row r="32" spans="1:41" ht="35.1" customHeight="1">
      <c r="A32" s="34" t="s">
        <v>8</v>
      </c>
      <c r="B32" s="25"/>
      <c r="C32" s="164">
        <f ca="1">C10</f>
        <v>3.8</v>
      </c>
      <c r="D32" s="164"/>
      <c r="E32" s="164"/>
      <c r="F32" s="164"/>
      <c r="G32" s="69" t="s">
        <v>101</v>
      </c>
      <c r="H32" s="68"/>
      <c r="I32" s="68"/>
      <c r="J32" s="69"/>
      <c r="K32" s="157">
        <f ca="1">C32*10</f>
        <v>38</v>
      </c>
      <c r="L32" s="157"/>
      <c r="M32" s="157"/>
      <c r="N32" s="157"/>
      <c r="O32" s="71"/>
      <c r="P32" s="71"/>
      <c r="Q32" s="69" t="s">
        <v>102</v>
      </c>
      <c r="R32" s="69" t="s">
        <v>15</v>
      </c>
      <c r="S32" s="38"/>
      <c r="T32" s="30"/>
      <c r="U32" s="34" t="s">
        <v>9</v>
      </c>
      <c r="V32" s="25"/>
      <c r="W32" s="164">
        <f ca="1">W10</f>
        <v>6</v>
      </c>
      <c r="X32" s="164"/>
      <c r="Y32" s="164"/>
      <c r="Z32" s="164"/>
      <c r="AA32" s="69" t="s">
        <v>101</v>
      </c>
      <c r="AB32" s="68"/>
      <c r="AC32" s="68"/>
      <c r="AD32" s="69"/>
      <c r="AE32" s="157">
        <f ca="1">W32*10</f>
        <v>60</v>
      </c>
      <c r="AF32" s="157"/>
      <c r="AG32" s="157"/>
      <c r="AH32" s="157"/>
      <c r="AI32" s="71"/>
      <c r="AJ32" s="71"/>
      <c r="AK32" s="69" t="s">
        <v>102</v>
      </c>
      <c r="AL32" s="69" t="s">
        <v>15</v>
      </c>
    </row>
    <row r="33" spans="1:38" ht="35.1" customHeight="1">
      <c r="A33" s="30"/>
      <c r="B33" s="30"/>
      <c r="C33" s="30"/>
      <c r="D33" s="30"/>
      <c r="E33" s="30"/>
      <c r="F33" s="30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0"/>
      <c r="U33" s="30"/>
      <c r="V33" s="30"/>
      <c r="W33" s="30"/>
      <c r="X33" s="30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</row>
    <row r="34" spans="1:38" ht="35.1" customHeight="1">
      <c r="A34" s="38" t="s">
        <v>104</v>
      </c>
      <c r="B34" s="30"/>
      <c r="C34" s="164">
        <f ca="1">C12</f>
        <v>7.3</v>
      </c>
      <c r="D34" s="164"/>
      <c r="E34" s="164"/>
      <c r="F34" s="164"/>
      <c r="G34" s="69" t="s">
        <v>101</v>
      </c>
      <c r="H34" s="68"/>
      <c r="I34" s="68"/>
      <c r="J34" s="69"/>
      <c r="K34" s="157">
        <f ca="1">C34*10</f>
        <v>73</v>
      </c>
      <c r="L34" s="157"/>
      <c r="M34" s="157"/>
      <c r="N34" s="157"/>
      <c r="O34" s="71"/>
      <c r="P34" s="71"/>
      <c r="Q34" s="69" t="s">
        <v>102</v>
      </c>
      <c r="R34" s="35"/>
      <c r="S34" s="35"/>
      <c r="T34" s="30"/>
      <c r="U34" s="34" t="s">
        <v>32</v>
      </c>
      <c r="V34" s="25"/>
      <c r="W34" s="164">
        <f ca="1">W12</f>
        <v>7</v>
      </c>
      <c r="X34" s="164"/>
      <c r="Y34" s="164"/>
      <c r="Z34" s="164"/>
      <c r="AA34" s="69" t="s">
        <v>101</v>
      </c>
      <c r="AB34" s="68"/>
      <c r="AC34" s="68"/>
      <c r="AD34" s="69"/>
      <c r="AE34" s="157">
        <f ca="1">W34*10</f>
        <v>70</v>
      </c>
      <c r="AF34" s="157"/>
      <c r="AG34" s="157"/>
      <c r="AH34" s="157"/>
      <c r="AI34" s="71"/>
      <c r="AJ34" s="71"/>
      <c r="AK34" s="69" t="s">
        <v>102</v>
      </c>
    </row>
    <row r="35" spans="1:38" ht="35.1" customHeight="1">
      <c r="A35" s="38"/>
      <c r="B35" s="30"/>
      <c r="C35" s="70"/>
      <c r="D35" s="70"/>
      <c r="E35" s="70"/>
      <c r="F35" s="70"/>
      <c r="G35" s="69"/>
      <c r="H35" s="68"/>
      <c r="I35" s="68"/>
      <c r="J35" s="69"/>
      <c r="K35" s="69"/>
      <c r="L35" s="71"/>
      <c r="M35" s="71"/>
      <c r="N35" s="71"/>
      <c r="O35" s="71"/>
      <c r="P35" s="71"/>
      <c r="Q35" s="69"/>
      <c r="R35" s="35"/>
      <c r="S35" s="35"/>
      <c r="T35" s="30"/>
      <c r="U35" s="34"/>
      <c r="V35" s="25"/>
      <c r="W35" s="70"/>
      <c r="X35" s="70"/>
      <c r="Y35" s="70"/>
      <c r="Z35" s="70"/>
      <c r="AA35" s="69"/>
      <c r="AB35" s="68"/>
      <c r="AC35" s="68"/>
      <c r="AD35" s="69"/>
      <c r="AE35" s="69"/>
      <c r="AF35" s="71"/>
      <c r="AG35" s="71"/>
      <c r="AH35" s="71"/>
      <c r="AI35" s="71"/>
      <c r="AJ35" s="71"/>
      <c r="AK35" s="69"/>
    </row>
    <row r="36" spans="1:38" ht="35.1" customHeight="1">
      <c r="A36" s="30"/>
      <c r="B36" s="30"/>
      <c r="C36" s="30"/>
      <c r="D36" s="30"/>
      <c r="E36" s="30"/>
      <c r="F36" s="30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0"/>
      <c r="U36" s="30"/>
      <c r="V36" s="30"/>
      <c r="W36" s="30"/>
      <c r="X36" s="30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</row>
    <row r="37" spans="1:38" ht="35.1" customHeight="1">
      <c r="A37" s="34" t="s">
        <v>70</v>
      </c>
      <c r="B37" s="25"/>
      <c r="C37" s="60" t="s">
        <v>103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2"/>
      <c r="AB37" s="60"/>
      <c r="AC37" s="60"/>
      <c r="AD37" s="60"/>
      <c r="AE37" s="60"/>
      <c r="AF37" s="72" t="s">
        <v>106</v>
      </c>
      <c r="AG37" s="30"/>
      <c r="AH37" s="35"/>
      <c r="AI37" s="35"/>
      <c r="AJ37" s="63"/>
      <c r="AK37" s="35"/>
    </row>
    <row r="38" spans="1:38" ht="35.1" customHeight="1">
      <c r="A38" s="26"/>
      <c r="B38" s="26"/>
      <c r="C38" s="30"/>
      <c r="D38" s="30"/>
      <c r="E38" s="30"/>
      <c r="F38" s="30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0"/>
      <c r="U38" s="30"/>
      <c r="V38" s="30"/>
      <c r="W38" s="30"/>
      <c r="X38" s="30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</row>
    <row r="39" spans="1:38" ht="35.1" customHeight="1">
      <c r="A39" s="34" t="s">
        <v>0</v>
      </c>
      <c r="B39" s="25"/>
      <c r="C39" s="60"/>
      <c r="D39" s="60"/>
      <c r="E39" s="161">
        <f ca="1">E17</f>
        <v>0.5</v>
      </c>
      <c r="F39" s="162"/>
      <c r="G39" s="162"/>
      <c r="H39" s="163"/>
      <c r="I39" s="60"/>
      <c r="J39" s="60"/>
      <c r="K39" s="161">
        <f ca="1">K17</f>
        <v>0.3</v>
      </c>
      <c r="L39" s="162"/>
      <c r="M39" s="162"/>
      <c r="N39" s="163"/>
      <c r="O39" s="68"/>
      <c r="P39" s="68"/>
      <c r="Q39" s="60"/>
      <c r="R39" s="60"/>
      <c r="S39" s="60"/>
      <c r="T39" s="60"/>
      <c r="U39" s="60" t="s">
        <v>5</v>
      </c>
      <c r="V39" s="60"/>
      <c r="W39" s="60"/>
      <c r="X39" s="60"/>
      <c r="Y39" s="161">
        <f ca="1">Y17</f>
        <v>0.7</v>
      </c>
      <c r="Z39" s="162"/>
      <c r="AA39" s="162"/>
      <c r="AB39" s="163"/>
      <c r="AC39" s="60"/>
      <c r="AD39" s="60"/>
      <c r="AE39" s="161">
        <f ca="1">AE17</f>
        <v>4</v>
      </c>
      <c r="AF39" s="162"/>
      <c r="AG39" s="162"/>
      <c r="AH39" s="163"/>
      <c r="AI39" s="63"/>
      <c r="AJ39" s="63"/>
      <c r="AK39" s="35"/>
    </row>
    <row r="40" spans="1:38" ht="35.1" customHeight="1">
      <c r="A40" s="26"/>
      <c r="B40" s="26"/>
      <c r="C40" s="30"/>
      <c r="D40" s="30"/>
      <c r="E40" s="30"/>
      <c r="F40" s="30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0"/>
      <c r="U40" s="30"/>
      <c r="V40" s="30"/>
      <c r="W40" s="30"/>
      <c r="X40" s="30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</row>
    <row r="41" spans="1:38" ht="35.1" customHeight="1">
      <c r="A41" s="34" t="s">
        <v>6</v>
      </c>
      <c r="B41" s="25"/>
      <c r="C41" s="60"/>
      <c r="D41" s="60"/>
      <c r="E41" s="161">
        <f ca="1">E19</f>
        <v>4.7</v>
      </c>
      <c r="F41" s="162"/>
      <c r="G41" s="162"/>
      <c r="H41" s="163"/>
      <c r="I41" s="60"/>
      <c r="J41" s="60"/>
      <c r="K41" s="161">
        <f ca="1">K19</f>
        <v>3.7</v>
      </c>
      <c r="L41" s="162"/>
      <c r="M41" s="162"/>
      <c r="N41" s="163"/>
      <c r="O41" s="65"/>
      <c r="P41" s="60"/>
      <c r="Q41" s="60"/>
      <c r="R41" s="60"/>
      <c r="S41" s="60"/>
      <c r="T41" s="60"/>
      <c r="U41" s="60" t="s">
        <v>7</v>
      </c>
      <c r="V41" s="66"/>
      <c r="W41" s="66"/>
      <c r="X41" s="66"/>
      <c r="Y41" s="161">
        <f ca="1">Y19</f>
        <v>8.9</v>
      </c>
      <c r="Z41" s="162"/>
      <c r="AA41" s="162"/>
      <c r="AB41" s="163"/>
      <c r="AC41" s="60"/>
      <c r="AD41" s="60"/>
      <c r="AE41" s="161">
        <f ca="1">AE19</f>
        <v>9.4</v>
      </c>
      <c r="AF41" s="162"/>
      <c r="AG41" s="162"/>
      <c r="AH41" s="163"/>
      <c r="AI41" s="63"/>
      <c r="AJ41" s="63"/>
      <c r="AK41" s="35"/>
    </row>
    <row r="42" spans="1:38" ht="35.1" customHeight="1">
      <c r="A42" s="26"/>
      <c r="B42" s="26"/>
      <c r="C42" s="30"/>
      <c r="D42" s="30"/>
      <c r="E42" s="30"/>
      <c r="F42" s="30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0"/>
      <c r="U42" s="30"/>
      <c r="V42" s="30"/>
      <c r="W42" s="30"/>
      <c r="X42" s="30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</row>
    <row r="43" spans="1:38" s="59" customFormat="1" ht="34.5" customHeight="1">
      <c r="A43" s="63" t="s">
        <v>8</v>
      </c>
      <c r="C43" s="60"/>
      <c r="D43" s="60"/>
      <c r="E43" s="158">
        <v>0</v>
      </c>
      <c r="F43" s="159"/>
      <c r="G43" s="159"/>
      <c r="H43" s="160"/>
      <c r="I43" s="60"/>
      <c r="J43" s="60"/>
      <c r="K43" s="158">
        <v>0.1</v>
      </c>
      <c r="L43" s="159"/>
      <c r="M43" s="159"/>
      <c r="N43" s="160"/>
      <c r="O43" s="60"/>
      <c r="P43" s="60"/>
      <c r="Q43" s="60"/>
      <c r="R43" s="60"/>
      <c r="S43" s="60"/>
      <c r="T43" s="60"/>
      <c r="U43" s="60" t="s">
        <v>9</v>
      </c>
      <c r="V43" s="60"/>
      <c r="W43" s="60"/>
      <c r="X43" s="60"/>
      <c r="Y43" s="158">
        <v>2</v>
      </c>
      <c r="Z43" s="159"/>
      <c r="AA43" s="159"/>
      <c r="AB43" s="160"/>
      <c r="AC43" s="60"/>
      <c r="AD43" s="60"/>
      <c r="AE43" s="161">
        <f ca="1">AE21</f>
        <v>0.8</v>
      </c>
      <c r="AF43" s="162"/>
      <c r="AG43" s="162"/>
      <c r="AH43" s="163"/>
      <c r="AI43" s="63"/>
      <c r="AJ43" s="63"/>
    </row>
    <row r="44" spans="1:38" ht="35.1" customHeight="1">
      <c r="A44" s="38"/>
      <c r="B44" s="36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7"/>
      <c r="W44" s="67"/>
      <c r="X44" s="67"/>
      <c r="Y44" s="67"/>
      <c r="Z44" s="67"/>
      <c r="AA44" s="60"/>
      <c r="AB44" s="60"/>
      <c r="AC44" s="62"/>
      <c r="AD44" s="62"/>
      <c r="AE44" s="61"/>
      <c r="AF44" s="35"/>
      <c r="AG44" s="35"/>
      <c r="AH44" s="30"/>
      <c r="AI44" s="35"/>
      <c r="AJ44" s="35"/>
      <c r="AK44" s="35"/>
      <c r="AL44" s="35"/>
    </row>
    <row r="45" spans="1:38" s="35" customFormat="1" ht="24.95" customHeight="1"/>
    <row r="46" spans="1:38" s="35" customFormat="1" ht="24.95" customHeight="1"/>
    <row r="47" spans="1:38" s="35" customFormat="1" ht="24.95" customHeight="1"/>
    <row r="48" spans="1:38" s="35" customFormat="1" ht="24.95" customHeight="1"/>
    <row r="49" s="35" customFormat="1" ht="24.95" customHeight="1"/>
    <row r="50" s="35" customFormat="1" ht="24.95" customHeight="1"/>
    <row r="51" s="35" customFormat="1" ht="24.95" customHeight="1"/>
    <row r="52" s="35" customFormat="1" ht="24.95" customHeight="1"/>
    <row r="53" s="35" customFormat="1" ht="24.95" customHeight="1"/>
    <row r="54" s="35" customFormat="1" ht="24.95" customHeight="1"/>
    <row r="55" s="35" customFormat="1" ht="24.95" customHeight="1"/>
    <row r="56" s="35" customFormat="1" ht="24.95" customHeight="1"/>
    <row r="57" s="35" customFormat="1" ht="24.95" customHeight="1"/>
    <row r="58" s="35" customFormat="1" ht="24.95" customHeight="1"/>
    <row r="59" s="35" customFormat="1" ht="24.95" customHeight="1"/>
    <row r="60" s="35" customFormat="1" ht="24.95" customHeight="1"/>
    <row r="61" s="35" customFormat="1" ht="24.95" customHeight="1"/>
    <row r="62" s="35" customFormat="1" ht="24.95" customHeight="1"/>
    <row r="63" s="35" customFormat="1" ht="24.95" customHeight="1"/>
    <row r="64" s="35" customFormat="1" ht="24.95" customHeight="1"/>
    <row r="65" s="35" customFormat="1" ht="24.95" customHeight="1"/>
    <row r="66" s="35" customFormat="1" ht="24.95" customHeight="1"/>
    <row r="67" s="35" customFormat="1" ht="24.95" customHeight="1"/>
    <row r="68" s="35" customFormat="1" ht="24.95" customHeight="1"/>
    <row r="69" s="35" customFormat="1" ht="24.95" customHeight="1"/>
    <row r="70" s="35" customFormat="1" ht="24.95" customHeight="1"/>
    <row r="71" s="35" customFormat="1" ht="24.95" customHeight="1"/>
    <row r="72" s="35" customFormat="1" ht="24.95" customHeight="1"/>
    <row r="73" s="35" customFormat="1" ht="24.95" customHeight="1"/>
    <row r="74" s="35" customFormat="1" ht="24.95" customHeight="1"/>
    <row r="75" s="35" customFormat="1" ht="24.95" customHeight="1"/>
    <row r="76" s="35" customFormat="1" ht="24.95" customHeight="1"/>
    <row r="77" s="35" customFormat="1" ht="24.95" customHeight="1"/>
    <row r="78" s="35" customFormat="1" ht="24.95" customHeight="1"/>
    <row r="79" s="35" customFormat="1" ht="24.95" customHeight="1"/>
    <row r="80" s="35" customFormat="1" ht="24.95" customHeight="1"/>
    <row r="81" s="35" customFormat="1" ht="24.95" customHeight="1"/>
    <row r="82" s="35" customFormat="1" ht="24.95" customHeight="1"/>
    <row r="83" s="35" customFormat="1" ht="24.95" customHeight="1"/>
    <row r="84" s="35" customFormat="1" ht="24.95" customHeight="1"/>
    <row r="85" s="35" customFormat="1" ht="24.95" customHeight="1"/>
    <row r="86" s="35" customFormat="1" ht="24.95" customHeight="1"/>
    <row r="87" s="35" customFormat="1" ht="24.95" customHeight="1"/>
    <row r="88" s="35" customFormat="1" ht="24.95" customHeight="1"/>
    <row r="89" s="35" customFormat="1" ht="24.95" customHeight="1"/>
    <row r="90" s="35" customFormat="1" ht="24.95" customHeight="1"/>
    <row r="91" s="35" customFormat="1" ht="24.95" customHeight="1"/>
  </sheetData>
  <mergeCells count="51">
    <mergeCell ref="C6:F6"/>
    <mergeCell ref="W6:Z6"/>
    <mergeCell ref="C8:F8"/>
    <mergeCell ref="W8:Z8"/>
    <mergeCell ref="C10:F10"/>
    <mergeCell ref="E17:H17"/>
    <mergeCell ref="K17:N17"/>
    <mergeCell ref="Y17:AB17"/>
    <mergeCell ref="C12:F12"/>
    <mergeCell ref="E19:H19"/>
    <mergeCell ref="K19:N19"/>
    <mergeCell ref="Y19:AB19"/>
    <mergeCell ref="AE19:AH19"/>
    <mergeCell ref="Y21:AB21"/>
    <mergeCell ref="AE21:AH21"/>
    <mergeCell ref="E21:H21"/>
    <mergeCell ref="K21:N21"/>
    <mergeCell ref="AE17:AH17"/>
    <mergeCell ref="W12:Z12"/>
    <mergeCell ref="AI1:AJ1"/>
    <mergeCell ref="J2:K2"/>
    <mergeCell ref="W10:Z10"/>
    <mergeCell ref="C28:F28"/>
    <mergeCell ref="W28:Z28"/>
    <mergeCell ref="K28:N28"/>
    <mergeCell ref="AE28:AH28"/>
    <mergeCell ref="AI23:AJ23"/>
    <mergeCell ref="C30:F30"/>
    <mergeCell ref="W30:Z30"/>
    <mergeCell ref="C32:F32"/>
    <mergeCell ref="W32:Z32"/>
    <mergeCell ref="K30:N30"/>
    <mergeCell ref="K32:N32"/>
    <mergeCell ref="Y41:AB41"/>
    <mergeCell ref="AE41:AH41"/>
    <mergeCell ref="C34:F34"/>
    <mergeCell ref="W34:Z34"/>
    <mergeCell ref="E39:H39"/>
    <mergeCell ref="K39:N39"/>
    <mergeCell ref="Y39:AB39"/>
    <mergeCell ref="K34:N34"/>
    <mergeCell ref="AE30:AH30"/>
    <mergeCell ref="AE32:AH32"/>
    <mergeCell ref="AE34:AH34"/>
    <mergeCell ref="E43:H43"/>
    <mergeCell ref="K43:N43"/>
    <mergeCell ref="Y43:AB43"/>
    <mergeCell ref="AE43:AH43"/>
    <mergeCell ref="AE39:AH39"/>
    <mergeCell ref="E41:H41"/>
    <mergeCell ref="K41:N41"/>
  </mergeCells>
  <phoneticPr fontId="2"/>
  <pageMargins left="0.98425196850393704" right="0.98425196850393704" top="0.98425196850393704" bottom="0.98425196850393704" header="0.51181102362204722" footer="0.51181102362204722"/>
  <pageSetup paperSize="9" orientation="portrait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</sheetPr>
  <dimension ref="A1:AM46"/>
  <sheetViews>
    <sheetView topLeftCell="A19" workbookViewId="0">
      <selection activeCell="Y25" sqref="Y25"/>
    </sheetView>
  </sheetViews>
  <sheetFormatPr defaultColWidth="11" defaultRowHeight="24.95" customHeight="1"/>
  <cols>
    <col min="1" max="38" width="2.125" style="1" customWidth="1"/>
    <col min="39" max="39" width="4.125" style="1" customWidth="1"/>
    <col min="40" max="16384" width="11" style="1"/>
  </cols>
  <sheetData>
    <row r="1" spans="1:38" ht="24.95" customHeight="1">
      <c r="D1" s="14" t="s">
        <v>95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AI1" s="3" t="s">
        <v>34</v>
      </c>
      <c r="AJ1" s="3"/>
      <c r="AK1" s="111"/>
      <c r="AL1" s="111"/>
    </row>
    <row r="2" spans="1:38" ht="24.95" customHeight="1">
      <c r="L2" s="109" t="s">
        <v>1</v>
      </c>
      <c r="M2" s="109"/>
      <c r="N2" s="4" t="s">
        <v>2</v>
      </c>
      <c r="P2" s="4" t="s">
        <v>3</v>
      </c>
      <c r="S2" s="5" t="s">
        <v>4</v>
      </c>
      <c r="T2" s="3"/>
      <c r="U2" s="3"/>
      <c r="V2" s="3"/>
      <c r="W2" s="6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8" ht="24.95" customHeight="1">
      <c r="A3" s="9" t="s">
        <v>111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8" ht="33.950000000000003" customHeight="1">
      <c r="A4" s="4" t="s">
        <v>23</v>
      </c>
      <c r="D4" s="165">
        <f ca="1">(INT(RAND()*9+1))/10</f>
        <v>0.3</v>
      </c>
      <c r="E4" s="165"/>
      <c r="F4" s="165"/>
      <c r="G4" s="165"/>
      <c r="H4" s="166" t="s">
        <v>107</v>
      </c>
      <c r="I4" s="166"/>
      <c r="J4" s="165">
        <f ca="1">(INT(RAND()*9+1))/10</f>
        <v>0.9</v>
      </c>
      <c r="K4" s="165"/>
      <c r="L4" s="165"/>
      <c r="M4" s="165"/>
      <c r="N4" s="109"/>
      <c r="O4" s="109"/>
      <c r="P4" s="4"/>
      <c r="Q4" s="4"/>
      <c r="R4" s="4"/>
      <c r="S4" s="87"/>
      <c r="U4" s="4" t="s">
        <v>16</v>
      </c>
      <c r="X4" s="166">
        <v>1</v>
      </c>
      <c r="Y4" s="166"/>
      <c r="Z4" s="166"/>
      <c r="AA4" s="166"/>
      <c r="AB4" s="166" t="s">
        <v>108</v>
      </c>
      <c r="AC4" s="166"/>
      <c r="AD4" s="165">
        <f ca="1">(INT(RAND()*4+1))/10</f>
        <v>0.1</v>
      </c>
      <c r="AE4" s="165"/>
      <c r="AF4" s="165"/>
      <c r="AG4" s="165"/>
      <c r="AH4" s="109"/>
      <c r="AI4" s="109"/>
      <c r="AJ4" s="167">
        <f ca="1">(INT(RAND()*4+1))/10</f>
        <v>0.4</v>
      </c>
      <c r="AK4" s="167"/>
      <c r="AL4" s="167"/>
    </row>
    <row r="5" spans="1:38" ht="33.950000000000003" customHeight="1">
      <c r="D5" s="2"/>
      <c r="E5" s="2"/>
      <c r="F5" s="2"/>
      <c r="G5" s="2"/>
      <c r="H5" s="2"/>
      <c r="I5" s="2"/>
      <c r="J5" s="2"/>
      <c r="K5" s="2"/>
      <c r="L5" s="2"/>
      <c r="M5" s="2"/>
      <c r="N5" s="4"/>
      <c r="O5" s="4"/>
      <c r="P5" s="4"/>
      <c r="Q5" s="4"/>
      <c r="R5" s="4"/>
      <c r="S5" s="87"/>
    </row>
    <row r="6" spans="1:38" ht="33.950000000000003" customHeight="1">
      <c r="P6" s="4"/>
      <c r="Q6" s="4"/>
      <c r="R6" s="4"/>
      <c r="S6" s="87"/>
    </row>
    <row r="7" spans="1:38" ht="33.950000000000003" customHeight="1">
      <c r="D7" s="2"/>
      <c r="E7" s="2"/>
      <c r="F7" s="2"/>
      <c r="G7" s="2"/>
      <c r="H7" s="2"/>
      <c r="I7" s="2"/>
      <c r="J7" s="2"/>
      <c r="K7" s="2"/>
      <c r="L7" s="2"/>
      <c r="M7" s="2"/>
      <c r="N7" s="4"/>
      <c r="O7" s="4"/>
      <c r="P7" s="4"/>
      <c r="Q7" s="4"/>
      <c r="R7" s="4"/>
      <c r="S7" s="87"/>
    </row>
    <row r="8" spans="1:38" ht="33.950000000000003" customHeight="1">
      <c r="A8" s="4" t="s">
        <v>5</v>
      </c>
      <c r="D8" s="165">
        <f ca="1">(INT(RAND()*90+1))/10</f>
        <v>2.9</v>
      </c>
      <c r="E8" s="165"/>
      <c r="F8" s="165"/>
      <c r="G8" s="165"/>
      <c r="H8" s="166" t="s">
        <v>107</v>
      </c>
      <c r="I8" s="166"/>
      <c r="J8" s="165">
        <f ca="1">(INT(RAND()*9+1))/10</f>
        <v>0.3</v>
      </c>
      <c r="K8" s="165"/>
      <c r="L8" s="165"/>
      <c r="M8" s="165"/>
      <c r="N8" s="109"/>
      <c r="O8" s="109"/>
      <c r="P8" s="4"/>
      <c r="Q8" s="4"/>
      <c r="R8" s="4"/>
      <c r="S8" s="87"/>
      <c r="U8" s="4" t="s">
        <v>17</v>
      </c>
      <c r="X8" s="166">
        <f ca="1">INT(RAND()*(39-31)+31)/10</f>
        <v>3.2</v>
      </c>
      <c r="Y8" s="166"/>
      <c r="Z8" s="166"/>
      <c r="AA8" s="166"/>
      <c r="AB8" s="166" t="s">
        <v>108</v>
      </c>
      <c r="AC8" s="166"/>
      <c r="AD8" s="165">
        <f ca="1">INT(RAND()*(15-11)+11)/10</f>
        <v>1.1000000000000001</v>
      </c>
      <c r="AE8" s="165"/>
      <c r="AF8" s="165"/>
      <c r="AG8" s="165"/>
      <c r="AH8" s="109"/>
      <c r="AI8" s="109"/>
      <c r="AJ8" s="167">
        <f ca="1">(INT(RAND()*90+1))/10</f>
        <v>0.4</v>
      </c>
      <c r="AK8" s="167"/>
      <c r="AL8" s="167"/>
    </row>
    <row r="9" spans="1:38" ht="33.950000000000003" customHeight="1">
      <c r="D9" s="2"/>
      <c r="E9" s="2"/>
      <c r="F9" s="2"/>
      <c r="G9" s="2"/>
      <c r="H9" s="2"/>
      <c r="I9" s="2"/>
      <c r="J9" s="2"/>
      <c r="K9" s="2"/>
      <c r="L9" s="2"/>
      <c r="M9" s="2"/>
      <c r="N9" s="4"/>
      <c r="O9" s="4"/>
      <c r="P9" s="4"/>
      <c r="Q9" s="4"/>
      <c r="R9" s="4"/>
      <c r="S9" s="87"/>
    </row>
    <row r="10" spans="1:38" ht="33.950000000000003" customHeight="1">
      <c r="S10" s="87"/>
    </row>
    <row r="11" spans="1:38" ht="33.950000000000003" customHeight="1">
      <c r="D11" s="2"/>
      <c r="E11" s="2"/>
      <c r="F11" s="2"/>
      <c r="G11" s="2"/>
      <c r="H11" s="2"/>
      <c r="I11" s="2"/>
      <c r="J11" s="2"/>
      <c r="K11" s="2"/>
      <c r="L11" s="2"/>
      <c r="M11" s="2"/>
      <c r="N11" s="4"/>
      <c r="O11" s="4"/>
      <c r="P11" s="4"/>
      <c r="Q11" s="4"/>
      <c r="R11" s="4"/>
      <c r="S11" s="87"/>
    </row>
    <row r="12" spans="1:38" ht="33.950000000000003" customHeight="1">
      <c r="A12" s="4" t="s">
        <v>6</v>
      </c>
      <c r="D12" s="165">
        <f ca="1">(INT(RAND()*90+1))/10</f>
        <v>8</v>
      </c>
      <c r="E12" s="165"/>
      <c r="F12" s="165"/>
      <c r="G12" s="165"/>
      <c r="H12" s="166" t="s">
        <v>107</v>
      </c>
      <c r="I12" s="166"/>
      <c r="J12" s="165">
        <f ca="1">(INT(RAND()*90+1))/10</f>
        <v>7.8</v>
      </c>
      <c r="K12" s="165"/>
      <c r="L12" s="165"/>
      <c r="M12" s="165"/>
      <c r="N12" s="109"/>
      <c r="O12" s="109"/>
      <c r="P12" s="4"/>
      <c r="Q12" s="4"/>
      <c r="R12" s="4"/>
      <c r="S12" s="87"/>
      <c r="U12" s="4" t="s">
        <v>47</v>
      </c>
      <c r="X12" s="166">
        <f ca="1">INT(RAND()*(9-3)+3)/10+3</f>
        <v>3.3</v>
      </c>
      <c r="Y12" s="166"/>
      <c r="Z12" s="166"/>
      <c r="AA12" s="166"/>
      <c r="AB12" s="166" t="s">
        <v>108</v>
      </c>
      <c r="AC12" s="166"/>
      <c r="AD12" s="165">
        <v>3</v>
      </c>
      <c r="AE12" s="165"/>
      <c r="AF12" s="165"/>
      <c r="AG12" s="165"/>
      <c r="AH12" s="109"/>
      <c r="AI12" s="109"/>
      <c r="AJ12" s="167">
        <f ca="1">(INT(RAND()*90+1))/10</f>
        <v>1.4</v>
      </c>
      <c r="AK12" s="167"/>
      <c r="AL12" s="167"/>
    </row>
    <row r="13" spans="1:38" ht="33.950000000000003" customHeight="1">
      <c r="D13" s="2"/>
      <c r="E13" s="2"/>
      <c r="F13" s="2"/>
      <c r="G13" s="2"/>
      <c r="H13" s="2"/>
      <c r="I13" s="2"/>
      <c r="J13" s="2"/>
      <c r="K13" s="2"/>
      <c r="L13" s="2"/>
      <c r="M13" s="2"/>
      <c r="N13" s="4"/>
      <c r="O13" s="4"/>
      <c r="P13" s="4"/>
      <c r="Q13" s="4"/>
      <c r="R13" s="4"/>
      <c r="S13" s="87"/>
    </row>
    <row r="14" spans="1:38" ht="33.950000000000003" customHeight="1">
      <c r="S14" s="87"/>
    </row>
    <row r="15" spans="1:38" ht="33.950000000000003" customHeight="1">
      <c r="D15" s="2"/>
      <c r="E15" s="2"/>
      <c r="F15" s="2"/>
      <c r="G15" s="2"/>
      <c r="H15" s="2"/>
      <c r="I15" s="2"/>
      <c r="J15" s="2"/>
      <c r="K15" s="2"/>
      <c r="L15" s="2"/>
      <c r="M15" s="2"/>
      <c r="N15" s="4"/>
      <c r="O15" s="4"/>
      <c r="P15" s="4"/>
      <c r="Q15" s="4"/>
      <c r="R15" s="4"/>
      <c r="S15" s="87"/>
    </row>
    <row r="16" spans="1:38" ht="33.950000000000003" customHeight="1">
      <c r="A16" s="4" t="s">
        <v>7</v>
      </c>
      <c r="D16" s="165">
        <f ca="1">(INT(RAND()*9+1))/10</f>
        <v>0.8</v>
      </c>
      <c r="E16" s="165"/>
      <c r="F16" s="165"/>
      <c r="G16" s="165"/>
      <c r="H16" s="166" t="s">
        <v>107</v>
      </c>
      <c r="I16" s="166"/>
      <c r="J16" s="165">
        <f ca="1">(INT(RAND()*90+1))/10</f>
        <v>5.5</v>
      </c>
      <c r="K16" s="165"/>
      <c r="L16" s="165"/>
      <c r="M16" s="165"/>
      <c r="N16" s="109"/>
      <c r="O16" s="109"/>
      <c r="S16" s="87"/>
      <c r="U16" s="4" t="s">
        <v>11</v>
      </c>
      <c r="X16" s="166">
        <f ca="1">AD16+AJ16</f>
        <v>9.9</v>
      </c>
      <c r="Y16" s="166"/>
      <c r="Z16" s="166"/>
      <c r="AA16" s="166"/>
      <c r="AB16" s="166" t="s">
        <v>108</v>
      </c>
      <c r="AC16" s="166"/>
      <c r="AD16" s="165">
        <f ca="1">INT(RAND()*9+1)</f>
        <v>9</v>
      </c>
      <c r="AE16" s="165"/>
      <c r="AF16" s="165"/>
      <c r="AG16" s="165"/>
      <c r="AH16" s="109"/>
      <c r="AI16" s="109"/>
      <c r="AJ16" s="167">
        <f ca="1">(INT(RAND()*9+1))/10</f>
        <v>0.9</v>
      </c>
      <c r="AK16" s="167"/>
      <c r="AL16" s="167"/>
    </row>
    <row r="17" spans="1:39" ht="33.950000000000003" customHeight="1">
      <c r="D17" s="2"/>
      <c r="E17" s="2"/>
      <c r="F17" s="2"/>
      <c r="G17" s="2"/>
      <c r="H17" s="2"/>
      <c r="I17" s="2"/>
      <c r="J17" s="2"/>
      <c r="K17" s="2"/>
      <c r="L17" s="2"/>
      <c r="M17" s="2"/>
      <c r="N17" s="4"/>
      <c r="O17" s="4"/>
      <c r="P17" s="4"/>
      <c r="Q17" s="4"/>
      <c r="R17" s="4"/>
      <c r="S17" s="87"/>
    </row>
    <row r="18" spans="1:39" ht="33.950000000000003" customHeight="1">
      <c r="S18" s="87"/>
    </row>
    <row r="19" spans="1:39" ht="33.950000000000003" customHeight="1">
      <c r="D19" s="2"/>
      <c r="E19" s="2"/>
      <c r="F19" s="2"/>
      <c r="G19" s="2"/>
      <c r="H19" s="2"/>
      <c r="I19" s="2"/>
      <c r="J19" s="2"/>
      <c r="K19" s="2"/>
      <c r="L19" s="2"/>
      <c r="M19" s="2"/>
      <c r="N19" s="4"/>
      <c r="O19" s="4"/>
      <c r="P19" s="4"/>
      <c r="Q19" s="4"/>
      <c r="R19" s="4"/>
      <c r="S19" s="87"/>
    </row>
    <row r="20" spans="1:39" ht="33.950000000000003" customHeight="1">
      <c r="A20" s="4" t="s">
        <v>8</v>
      </c>
      <c r="D20" s="165">
        <f ca="1">(INT(RAND()*90+1))/10</f>
        <v>4.2</v>
      </c>
      <c r="E20" s="165"/>
      <c r="F20" s="165"/>
      <c r="G20" s="165"/>
      <c r="H20" s="166" t="s">
        <v>107</v>
      </c>
      <c r="I20" s="166"/>
      <c r="J20" s="165">
        <f ca="1">(INT(RAND()*90+1))/10</f>
        <v>4.8</v>
      </c>
      <c r="K20" s="165"/>
      <c r="L20" s="165"/>
      <c r="M20" s="165"/>
      <c r="N20" s="109"/>
      <c r="O20" s="109"/>
      <c r="S20" s="87"/>
      <c r="U20" s="4" t="s">
        <v>41</v>
      </c>
      <c r="X20" s="165">
        <f ca="1">INT(RAND()*5+5)</f>
        <v>8</v>
      </c>
      <c r="Y20" s="165"/>
      <c r="Z20" s="165"/>
      <c r="AA20" s="165"/>
      <c r="AB20" s="166" t="s">
        <v>108</v>
      </c>
      <c r="AC20" s="166"/>
      <c r="AD20" s="165">
        <f ca="1">(INT(RAND()*40+1))/10</f>
        <v>2.9</v>
      </c>
      <c r="AE20" s="165"/>
      <c r="AF20" s="165"/>
      <c r="AG20" s="165"/>
      <c r="AH20" s="109"/>
      <c r="AI20" s="109"/>
      <c r="AJ20" s="4"/>
      <c r="AK20" s="4"/>
    </row>
    <row r="21" spans="1:39" ht="33.950000000000003" customHeight="1">
      <c r="D21" s="2"/>
      <c r="E21" s="2"/>
      <c r="F21" s="2"/>
      <c r="G21" s="2"/>
      <c r="H21" s="2"/>
      <c r="I21" s="2"/>
      <c r="J21" s="2"/>
      <c r="K21" s="2"/>
      <c r="L21" s="2"/>
      <c r="M21" s="2"/>
      <c r="N21" s="4"/>
      <c r="O21" s="4"/>
      <c r="P21" s="4"/>
      <c r="Q21" s="4"/>
      <c r="R21" s="4"/>
      <c r="S21" s="87"/>
    </row>
    <row r="22" spans="1:39" ht="33.950000000000003" customHeight="1">
      <c r="R22" s="4"/>
      <c r="S22" s="87"/>
    </row>
    <row r="23" spans="1:39" ht="33.950000000000003" customHeight="1">
      <c r="S23" s="87"/>
    </row>
    <row r="24" spans="1:39" ht="24.95" customHeight="1">
      <c r="D24" s="2" t="str">
        <f>IF(D1="","",D1)</f>
        <v>小数⑥</v>
      </c>
      <c r="AI24" s="3" t="str">
        <f>IF(AI1="","",AI1)</f>
        <v>№</v>
      </c>
      <c r="AJ24" s="3"/>
      <c r="AK24" s="111" t="str">
        <f>IF(AK1="","",AK1)</f>
        <v/>
      </c>
      <c r="AL24" s="111"/>
    </row>
    <row r="25" spans="1:39" ht="24.95" customHeight="1">
      <c r="F25" s="10"/>
      <c r="G25" s="8"/>
      <c r="H25" s="8"/>
      <c r="S25" s="5" t="str">
        <f t="shared" ref="S25:S46" si="0">IF(S2="","",S2)</f>
        <v>名前</v>
      </c>
      <c r="T25" s="3"/>
      <c r="U25" s="3"/>
      <c r="V25" s="3"/>
      <c r="W25" s="3" t="str">
        <f t="shared" ref="W25:W46" si="1">IF(W2="","",W2)</f>
        <v/>
      </c>
      <c r="X25" s="3"/>
      <c r="Y25" s="184" t="s">
        <v>13</v>
      </c>
      <c r="Z25" s="3"/>
      <c r="AA25" s="3"/>
      <c r="AB25" s="3"/>
      <c r="AC25" s="3"/>
      <c r="AD25" s="3"/>
      <c r="AE25" s="3"/>
      <c r="AF25" s="3"/>
      <c r="AG25" s="3"/>
      <c r="AH25" s="3"/>
    </row>
    <row r="26" spans="1:39" ht="24.95" customHeight="1">
      <c r="A26" s="1" t="str">
        <f>IF(A3="","",A3)</f>
        <v>◆筆算で計算しましょう。</v>
      </c>
      <c r="B26" s="1" t="str">
        <f>IF(B3="","",B3)</f>
        <v/>
      </c>
      <c r="C26" s="1" t="str">
        <f>IF(C3="","",C3)</f>
        <v/>
      </c>
      <c r="D26" s="1" t="str">
        <f>IF(D3="","",D3)</f>
        <v/>
      </c>
      <c r="E26" s="1" t="str">
        <f>IF(E3="","",E3)</f>
        <v/>
      </c>
      <c r="G26" s="1" t="str">
        <f>IF(G3="","",G3)</f>
        <v/>
      </c>
      <c r="H26" s="1" t="str">
        <f>IF(H3="","",H3)</f>
        <v/>
      </c>
      <c r="I26" s="1" t="str">
        <f>IF(I3="","",I3)</f>
        <v/>
      </c>
      <c r="J26" s="1" t="str">
        <f>IF(J3="","",J3)</f>
        <v/>
      </c>
      <c r="K26" s="1" t="str">
        <f>IF(K3="","",K3)</f>
        <v/>
      </c>
      <c r="M26" s="1" t="str">
        <f t="shared" ref="M26:R26" si="2">IF(M3="","",M3)</f>
        <v/>
      </c>
      <c r="N26" s="1" t="str">
        <f t="shared" si="2"/>
        <v/>
      </c>
      <c r="O26" s="1" t="str">
        <f t="shared" si="2"/>
        <v/>
      </c>
      <c r="P26" s="1" t="str">
        <f t="shared" si="2"/>
        <v/>
      </c>
      <c r="Q26" s="1" t="str">
        <f t="shared" si="2"/>
        <v/>
      </c>
      <c r="R26" s="1" t="str">
        <f t="shared" si="2"/>
        <v/>
      </c>
      <c r="S26" s="1" t="str">
        <f t="shared" si="0"/>
        <v/>
      </c>
      <c r="T26" s="1" t="str">
        <f t="shared" ref="T26:V46" si="3">IF(T3="","",T3)</f>
        <v/>
      </c>
      <c r="U26" s="1" t="str">
        <f t="shared" si="3"/>
        <v/>
      </c>
      <c r="V26" s="1" t="str">
        <f t="shared" si="3"/>
        <v/>
      </c>
      <c r="W26" s="1" t="str">
        <f t="shared" si="1"/>
        <v/>
      </c>
      <c r="X26" s="1" t="str">
        <f t="shared" ref="X26:AL26" si="4">IF(X3="","",X3)</f>
        <v/>
      </c>
      <c r="Y26" s="1" t="str">
        <f t="shared" si="4"/>
        <v/>
      </c>
      <c r="Z26" s="1" t="str">
        <f t="shared" si="4"/>
        <v/>
      </c>
      <c r="AA26" s="1" t="str">
        <f t="shared" si="4"/>
        <v/>
      </c>
      <c r="AB26" s="1" t="str">
        <f t="shared" si="4"/>
        <v/>
      </c>
      <c r="AC26" s="1" t="str">
        <f t="shared" si="4"/>
        <v/>
      </c>
      <c r="AD26" s="1" t="str">
        <f t="shared" si="4"/>
        <v/>
      </c>
      <c r="AE26" s="1" t="str">
        <f t="shared" si="4"/>
        <v/>
      </c>
      <c r="AF26" s="1" t="str">
        <f t="shared" si="4"/>
        <v/>
      </c>
      <c r="AG26" s="1" t="str">
        <f t="shared" si="4"/>
        <v/>
      </c>
      <c r="AH26" s="1" t="str">
        <f t="shared" si="4"/>
        <v/>
      </c>
      <c r="AI26" s="1" t="str">
        <f t="shared" si="4"/>
        <v/>
      </c>
      <c r="AJ26" s="1" t="str">
        <f t="shared" si="4"/>
        <v/>
      </c>
      <c r="AK26" s="1" t="str">
        <f t="shared" si="4"/>
        <v/>
      </c>
      <c r="AL26" s="1" t="str">
        <f t="shared" si="4"/>
        <v/>
      </c>
    </row>
    <row r="27" spans="1:39" ht="33.950000000000003" customHeight="1">
      <c r="A27" s="1" t="str">
        <f t="shared" ref="A27:A46" si="5">IF(A4="","",A4)</f>
        <v>①</v>
      </c>
      <c r="D27" s="166">
        <f t="shared" ref="D27:D46" ca="1" si="6">IF(D4="","",D4)</f>
        <v>0.3</v>
      </c>
      <c r="E27" s="166"/>
      <c r="F27" s="166"/>
      <c r="G27" s="166"/>
      <c r="H27" s="166" t="str">
        <f t="shared" ref="H27:H46" si="7">IF(H4="","",H4)</f>
        <v>＋</v>
      </c>
      <c r="I27" s="166"/>
      <c r="J27" s="166">
        <f t="shared" ref="J27:J46" ca="1" si="8">IF(J4="","",J4)</f>
        <v>0.9</v>
      </c>
      <c r="K27" s="166"/>
      <c r="L27" s="166"/>
      <c r="M27" s="166"/>
      <c r="N27" s="166" t="s">
        <v>39</v>
      </c>
      <c r="O27" s="166"/>
      <c r="P27" s="168">
        <f ca="1">D27+J27</f>
        <v>1.2</v>
      </c>
      <c r="Q27" s="168"/>
      <c r="R27" s="168"/>
      <c r="S27" s="169"/>
      <c r="T27" s="1" t="str">
        <f t="shared" si="3"/>
        <v/>
      </c>
      <c r="U27" s="1" t="str">
        <f>IF(U4="","",U4)</f>
        <v>⑥</v>
      </c>
      <c r="W27" s="1" t="str">
        <f>IF(W4="","",W4)</f>
        <v/>
      </c>
      <c r="X27" s="166">
        <f>IF(X4="","",X4)</f>
        <v>1</v>
      </c>
      <c r="Y27" s="166"/>
      <c r="Z27" s="166"/>
      <c r="AA27" s="166"/>
      <c r="AB27" s="166" t="str">
        <f>IF(AB4="","",AB4)</f>
        <v>－</v>
      </c>
      <c r="AC27" s="166"/>
      <c r="AD27" s="166">
        <f ca="1">IF(AD4="","",AD4)</f>
        <v>0.1</v>
      </c>
      <c r="AE27" s="166"/>
      <c r="AF27" s="166"/>
      <c r="AG27" s="166"/>
      <c r="AH27" s="166" t="s">
        <v>39</v>
      </c>
      <c r="AI27" s="166"/>
      <c r="AJ27" s="170">
        <f ca="1">X27-AD27</f>
        <v>0.9</v>
      </c>
      <c r="AK27" s="170"/>
      <c r="AL27" s="170"/>
      <c r="AM27" s="170"/>
    </row>
    <row r="28" spans="1:39" ht="33.950000000000003" customHeight="1">
      <c r="A28" s="1" t="str">
        <f t="shared" si="5"/>
        <v/>
      </c>
      <c r="B28" s="1" t="str">
        <f>IF(B5="","",B5)</f>
        <v/>
      </c>
      <c r="C28" s="1" t="str">
        <f>IF(C5="","",C5)</f>
        <v/>
      </c>
      <c r="D28" s="2" t="str">
        <f t="shared" si="6"/>
        <v/>
      </c>
      <c r="E28" s="2" t="str">
        <f>IF(E5="","",E5)</f>
        <v/>
      </c>
      <c r="F28" s="2"/>
      <c r="G28" s="2" t="str">
        <f>IF(G5="","",G5)</f>
        <v/>
      </c>
      <c r="H28" s="2" t="str">
        <f t="shared" si="7"/>
        <v/>
      </c>
      <c r="I28" s="2" t="str">
        <f>IF(I5="","",I5)</f>
        <v/>
      </c>
      <c r="J28" s="2" t="str">
        <f t="shared" si="8"/>
        <v/>
      </c>
      <c r="K28" s="2" t="str">
        <f>IF(K5="","",K5)</f>
        <v/>
      </c>
      <c r="L28" s="2"/>
      <c r="M28" s="2" t="str">
        <f>IF(M5="","",M5)</f>
        <v/>
      </c>
      <c r="N28" s="2" t="str">
        <f>IF(N5="","",N5)</f>
        <v/>
      </c>
      <c r="O28" s="2"/>
      <c r="P28" s="74" t="str">
        <f>IF(P5="","",P5)</f>
        <v/>
      </c>
      <c r="Q28" s="74"/>
      <c r="R28" s="74"/>
      <c r="S28" s="87" t="str">
        <f t="shared" si="0"/>
        <v/>
      </c>
    </row>
    <row r="29" spans="1:39" ht="33.950000000000003" customHeight="1">
      <c r="S29" s="87"/>
      <c r="T29" s="1" t="str">
        <f t="shared" si="3"/>
        <v/>
      </c>
      <c r="U29" s="1" t="str">
        <f t="shared" si="3"/>
        <v/>
      </c>
      <c r="V29" s="1" t="str">
        <f t="shared" si="3"/>
        <v/>
      </c>
      <c r="W29" s="1" t="str">
        <f t="shared" si="1"/>
        <v/>
      </c>
      <c r="X29" s="1" t="str">
        <f t="shared" ref="X29:AL29" si="9">IF(X6="","",X6)</f>
        <v/>
      </c>
      <c r="Y29" s="1" t="str">
        <f t="shared" si="9"/>
        <v/>
      </c>
      <c r="Z29" s="1" t="str">
        <f t="shared" si="9"/>
        <v/>
      </c>
      <c r="AA29" s="1" t="str">
        <f t="shared" si="9"/>
        <v/>
      </c>
      <c r="AB29" s="1" t="str">
        <f t="shared" si="9"/>
        <v/>
      </c>
      <c r="AC29" s="1" t="str">
        <f t="shared" si="9"/>
        <v/>
      </c>
      <c r="AD29" s="1" t="str">
        <f t="shared" si="9"/>
        <v/>
      </c>
      <c r="AE29" s="1" t="str">
        <f t="shared" si="9"/>
        <v/>
      </c>
      <c r="AF29" s="1" t="str">
        <f t="shared" si="9"/>
        <v/>
      </c>
      <c r="AG29" s="1" t="str">
        <f t="shared" si="9"/>
        <v/>
      </c>
      <c r="AH29" s="1" t="str">
        <f t="shared" si="9"/>
        <v/>
      </c>
      <c r="AI29" s="1" t="str">
        <f t="shared" si="9"/>
        <v/>
      </c>
      <c r="AJ29" s="1" t="str">
        <f t="shared" si="9"/>
        <v/>
      </c>
      <c r="AK29" s="1" t="str">
        <f t="shared" si="9"/>
        <v/>
      </c>
      <c r="AL29" s="1" t="str">
        <f t="shared" si="9"/>
        <v/>
      </c>
    </row>
    <row r="30" spans="1:39" ht="33.950000000000003" customHeight="1">
      <c r="A30" s="1" t="str">
        <f t="shared" si="5"/>
        <v/>
      </c>
      <c r="B30" s="1" t="str">
        <f>IF(B7="","",B7)</f>
        <v/>
      </c>
      <c r="C30" s="1" t="str">
        <f>IF(C7="","",C7)</f>
        <v/>
      </c>
      <c r="D30" s="2" t="str">
        <f t="shared" si="6"/>
        <v/>
      </c>
      <c r="E30" s="2"/>
      <c r="F30" s="2"/>
      <c r="G30" s="2"/>
      <c r="H30" s="2" t="str">
        <f t="shared" si="7"/>
        <v/>
      </c>
      <c r="I30" s="2"/>
      <c r="J30" s="2" t="str">
        <f t="shared" si="8"/>
        <v/>
      </c>
      <c r="K30" s="2"/>
      <c r="L30" s="2"/>
      <c r="M30" s="2"/>
      <c r="N30" s="2" t="str">
        <f>IF(N7="","",N7)</f>
        <v/>
      </c>
      <c r="O30" s="2"/>
      <c r="P30" s="74" t="str">
        <f>IF(P7="","",P7)</f>
        <v/>
      </c>
      <c r="Q30" s="74"/>
      <c r="R30" s="74"/>
      <c r="S30" s="87" t="str">
        <f t="shared" si="0"/>
        <v/>
      </c>
      <c r="T30" s="1" t="str">
        <f t="shared" si="3"/>
        <v/>
      </c>
      <c r="U30" s="1" t="str">
        <f t="shared" si="3"/>
        <v/>
      </c>
      <c r="V30" s="1" t="str">
        <f t="shared" si="3"/>
        <v/>
      </c>
      <c r="W30" s="1" t="str">
        <f t="shared" si="1"/>
        <v/>
      </c>
      <c r="X30" s="1" t="str">
        <f t="shared" ref="X30:AL30" si="10">IF(X7="","",X7)</f>
        <v/>
      </c>
      <c r="Y30" s="1" t="str">
        <f t="shared" si="10"/>
        <v/>
      </c>
      <c r="Z30" s="1" t="str">
        <f t="shared" si="10"/>
        <v/>
      </c>
      <c r="AA30" s="1" t="str">
        <f t="shared" si="10"/>
        <v/>
      </c>
      <c r="AB30" s="1" t="str">
        <f t="shared" si="10"/>
        <v/>
      </c>
      <c r="AC30" s="1" t="str">
        <f t="shared" si="10"/>
        <v/>
      </c>
      <c r="AD30" s="1" t="str">
        <f t="shared" si="10"/>
        <v/>
      </c>
      <c r="AE30" s="1" t="str">
        <f t="shared" si="10"/>
        <v/>
      </c>
      <c r="AF30" s="1" t="str">
        <f t="shared" si="10"/>
        <v/>
      </c>
      <c r="AG30" s="1" t="str">
        <f t="shared" si="10"/>
        <v/>
      </c>
      <c r="AH30" s="1" t="str">
        <f t="shared" si="10"/>
        <v/>
      </c>
      <c r="AI30" s="1" t="str">
        <f t="shared" si="10"/>
        <v/>
      </c>
      <c r="AJ30" s="1" t="str">
        <f t="shared" si="10"/>
        <v/>
      </c>
      <c r="AK30" s="1" t="str">
        <f t="shared" si="10"/>
        <v/>
      </c>
      <c r="AL30" s="1" t="str">
        <f t="shared" si="10"/>
        <v/>
      </c>
    </row>
    <row r="31" spans="1:39" ht="33.950000000000003" customHeight="1">
      <c r="A31" s="1" t="str">
        <f t="shared" si="5"/>
        <v>②</v>
      </c>
      <c r="D31" s="166">
        <f t="shared" ca="1" si="6"/>
        <v>2.9</v>
      </c>
      <c r="E31" s="166"/>
      <c r="F31" s="166"/>
      <c r="G31" s="166"/>
      <c r="H31" s="166" t="str">
        <f t="shared" si="7"/>
        <v>＋</v>
      </c>
      <c r="I31" s="166"/>
      <c r="J31" s="166">
        <f t="shared" ca="1" si="8"/>
        <v>0.3</v>
      </c>
      <c r="K31" s="166"/>
      <c r="L31" s="166"/>
      <c r="M31" s="166"/>
      <c r="N31" s="166" t="s">
        <v>39</v>
      </c>
      <c r="O31" s="166"/>
      <c r="P31" s="168">
        <f ca="1">D31+J31</f>
        <v>3.1999999999999997</v>
      </c>
      <c r="Q31" s="168"/>
      <c r="R31" s="168"/>
      <c r="S31" s="169"/>
      <c r="T31" s="1" t="str">
        <f t="shared" si="3"/>
        <v/>
      </c>
      <c r="U31" s="1" t="str">
        <f>IF(U8="","",U8)</f>
        <v>⑦</v>
      </c>
      <c r="W31" s="1" t="str">
        <f>IF(W8="","",W8)</f>
        <v/>
      </c>
      <c r="X31" s="166">
        <f ca="1">IF(X8="","",X8)</f>
        <v>3.2</v>
      </c>
      <c r="Y31" s="166"/>
      <c r="Z31" s="166"/>
      <c r="AA31" s="166"/>
      <c r="AB31" s="166" t="str">
        <f>IF(AB8="","",AB8)</f>
        <v>－</v>
      </c>
      <c r="AC31" s="166"/>
      <c r="AD31" s="166">
        <f ca="1">IF(AD8="","",AD8)</f>
        <v>1.1000000000000001</v>
      </c>
      <c r="AE31" s="166"/>
      <c r="AF31" s="166"/>
      <c r="AG31" s="166"/>
      <c r="AH31" s="166" t="s">
        <v>39</v>
      </c>
      <c r="AI31" s="166"/>
      <c r="AJ31" s="168">
        <f ca="1">X31-AD31</f>
        <v>2.1</v>
      </c>
      <c r="AK31" s="168"/>
      <c r="AL31" s="168"/>
      <c r="AM31" s="169"/>
    </row>
    <row r="32" spans="1:39" ht="33.950000000000003" customHeight="1">
      <c r="A32" s="1" t="str">
        <f t="shared" si="5"/>
        <v/>
      </c>
      <c r="B32" s="1" t="str">
        <f>IF(B9="","",B9)</f>
        <v/>
      </c>
      <c r="C32" s="1" t="str">
        <f>IF(C9="","",C9)</f>
        <v/>
      </c>
      <c r="D32" s="2" t="str">
        <f t="shared" si="6"/>
        <v/>
      </c>
      <c r="E32" s="2"/>
      <c r="F32" s="2"/>
      <c r="G32" s="2"/>
      <c r="H32" s="2" t="str">
        <f t="shared" si="7"/>
        <v/>
      </c>
      <c r="I32" s="2"/>
      <c r="J32" s="2" t="str">
        <f t="shared" si="8"/>
        <v/>
      </c>
      <c r="K32" s="2"/>
      <c r="L32" s="2"/>
      <c r="M32" s="2"/>
      <c r="N32" s="2" t="str">
        <f>IF(N9="","",N9)</f>
        <v/>
      </c>
      <c r="O32" s="2"/>
      <c r="P32" s="74" t="str">
        <f>IF(P9="","",P9)</f>
        <v/>
      </c>
      <c r="Q32" s="74"/>
      <c r="R32" s="74"/>
      <c r="S32" s="87" t="str">
        <f t="shared" si="0"/>
        <v/>
      </c>
      <c r="T32" s="1" t="str">
        <f t="shared" si="3"/>
        <v/>
      </c>
    </row>
    <row r="33" spans="1:39" ht="33.950000000000003" customHeight="1">
      <c r="S33" s="87"/>
      <c r="T33" s="1" t="str">
        <f t="shared" si="3"/>
        <v/>
      </c>
      <c r="U33" s="1" t="str">
        <f t="shared" si="3"/>
        <v/>
      </c>
      <c r="V33" s="1" t="str">
        <f t="shared" si="3"/>
        <v/>
      </c>
      <c r="W33" s="1" t="str">
        <f t="shared" si="1"/>
        <v/>
      </c>
      <c r="X33" s="1" t="str">
        <f t="shared" ref="X33:AL33" si="11">IF(X10="","",X10)</f>
        <v/>
      </c>
      <c r="Y33" s="1" t="str">
        <f t="shared" si="11"/>
        <v/>
      </c>
      <c r="Z33" s="1" t="str">
        <f t="shared" si="11"/>
        <v/>
      </c>
      <c r="AA33" s="1" t="str">
        <f t="shared" si="11"/>
        <v/>
      </c>
      <c r="AB33" s="1" t="str">
        <f t="shared" si="11"/>
        <v/>
      </c>
      <c r="AC33" s="1" t="str">
        <f t="shared" si="11"/>
        <v/>
      </c>
      <c r="AD33" s="1" t="str">
        <f t="shared" si="11"/>
        <v/>
      </c>
      <c r="AE33" s="1" t="str">
        <f t="shared" si="11"/>
        <v/>
      </c>
      <c r="AF33" s="1" t="str">
        <f t="shared" si="11"/>
        <v/>
      </c>
      <c r="AG33" s="1" t="str">
        <f t="shared" si="11"/>
        <v/>
      </c>
      <c r="AH33" s="1" t="str">
        <f t="shared" si="11"/>
        <v/>
      </c>
      <c r="AI33" s="1" t="str">
        <f t="shared" si="11"/>
        <v/>
      </c>
      <c r="AJ33" s="1" t="str">
        <f t="shared" si="11"/>
        <v/>
      </c>
      <c r="AK33" s="1" t="str">
        <f t="shared" si="11"/>
        <v/>
      </c>
      <c r="AL33" s="1" t="str">
        <f t="shared" si="11"/>
        <v/>
      </c>
    </row>
    <row r="34" spans="1:39" ht="33.950000000000003" customHeight="1">
      <c r="A34" s="1" t="str">
        <f t="shared" si="5"/>
        <v/>
      </c>
      <c r="B34" s="1" t="str">
        <f>IF(B11="","",B11)</f>
        <v/>
      </c>
      <c r="C34" s="1" t="str">
        <f t="shared" ref="C34:C44" si="12">IF(C11="","",C11)</f>
        <v/>
      </c>
      <c r="D34" s="2" t="str">
        <f t="shared" si="6"/>
        <v/>
      </c>
      <c r="E34" s="2"/>
      <c r="F34" s="2"/>
      <c r="G34" s="2"/>
      <c r="H34" s="2" t="str">
        <f t="shared" si="7"/>
        <v/>
      </c>
      <c r="I34" s="2"/>
      <c r="J34" s="2" t="str">
        <f t="shared" si="8"/>
        <v/>
      </c>
      <c r="K34" s="2"/>
      <c r="L34" s="2"/>
      <c r="M34" s="2"/>
      <c r="N34" s="2" t="str">
        <f>IF(N11="","",N11)</f>
        <v/>
      </c>
      <c r="O34" s="2"/>
      <c r="P34" s="74" t="str">
        <f>IF(P11="","",P11)</f>
        <v/>
      </c>
      <c r="Q34" s="74"/>
      <c r="R34" s="74"/>
      <c r="S34" s="87" t="str">
        <f t="shared" si="0"/>
        <v/>
      </c>
      <c r="T34" s="1" t="str">
        <f t="shared" si="3"/>
        <v/>
      </c>
      <c r="U34" s="1" t="str">
        <f t="shared" si="3"/>
        <v/>
      </c>
      <c r="V34" s="1" t="str">
        <f t="shared" si="3"/>
        <v/>
      </c>
      <c r="W34" s="1" t="str">
        <f t="shared" si="1"/>
        <v/>
      </c>
      <c r="X34" s="1" t="str">
        <f t="shared" ref="X34:AL34" si="13">IF(X11="","",X11)</f>
        <v/>
      </c>
      <c r="Y34" s="1" t="str">
        <f t="shared" si="13"/>
        <v/>
      </c>
      <c r="Z34" s="1" t="str">
        <f t="shared" si="13"/>
        <v/>
      </c>
      <c r="AA34" s="1" t="str">
        <f t="shared" si="13"/>
        <v/>
      </c>
      <c r="AB34" s="1" t="str">
        <f t="shared" si="13"/>
        <v/>
      </c>
      <c r="AC34" s="1" t="str">
        <f t="shared" si="13"/>
        <v/>
      </c>
      <c r="AD34" s="1" t="str">
        <f t="shared" si="13"/>
        <v/>
      </c>
      <c r="AE34" s="1" t="str">
        <f t="shared" si="13"/>
        <v/>
      </c>
      <c r="AF34" s="1" t="str">
        <f t="shared" si="13"/>
        <v/>
      </c>
      <c r="AG34" s="1" t="str">
        <f t="shared" si="13"/>
        <v/>
      </c>
      <c r="AH34" s="1" t="str">
        <f t="shared" si="13"/>
        <v/>
      </c>
      <c r="AI34" s="1" t="str">
        <f t="shared" si="13"/>
        <v/>
      </c>
      <c r="AJ34" s="1" t="str">
        <f t="shared" si="13"/>
        <v/>
      </c>
      <c r="AK34" s="1" t="str">
        <f t="shared" si="13"/>
        <v/>
      </c>
      <c r="AL34" s="1" t="str">
        <f t="shared" si="13"/>
        <v/>
      </c>
    </row>
    <row r="35" spans="1:39" ht="33.950000000000003" customHeight="1">
      <c r="A35" s="1" t="str">
        <f t="shared" si="5"/>
        <v>③</v>
      </c>
      <c r="C35" s="1" t="str">
        <f t="shared" si="12"/>
        <v/>
      </c>
      <c r="D35" s="166">
        <f t="shared" ca="1" si="6"/>
        <v>8</v>
      </c>
      <c r="E35" s="166"/>
      <c r="F35" s="166"/>
      <c r="G35" s="166"/>
      <c r="H35" s="166" t="str">
        <f t="shared" si="7"/>
        <v>＋</v>
      </c>
      <c r="I35" s="166"/>
      <c r="J35" s="166">
        <f t="shared" ca="1" si="8"/>
        <v>7.8</v>
      </c>
      <c r="K35" s="166"/>
      <c r="L35" s="166"/>
      <c r="M35" s="166"/>
      <c r="N35" s="166" t="s">
        <v>39</v>
      </c>
      <c r="O35" s="166"/>
      <c r="P35" s="168">
        <f ca="1">D35+J35</f>
        <v>15.8</v>
      </c>
      <c r="Q35" s="168"/>
      <c r="R35" s="168"/>
      <c r="S35" s="169"/>
      <c r="T35" s="1" t="str">
        <f t="shared" si="3"/>
        <v/>
      </c>
      <c r="U35" s="1" t="str">
        <f>IF(U12="","",U12)</f>
        <v>⑧</v>
      </c>
      <c r="W35" s="1" t="str">
        <f>IF(W12="","",W12)</f>
        <v/>
      </c>
      <c r="X35" s="166">
        <f ca="1">IF(X12="","",X12)</f>
        <v>3.3</v>
      </c>
      <c r="Y35" s="166"/>
      <c r="Z35" s="166"/>
      <c r="AA35" s="166"/>
      <c r="AB35" s="166" t="str">
        <f>IF(AB12="","",AB12)</f>
        <v>－</v>
      </c>
      <c r="AC35" s="166"/>
      <c r="AD35" s="166">
        <f>IF(AD12="","",AD12)</f>
        <v>3</v>
      </c>
      <c r="AE35" s="166"/>
      <c r="AF35" s="166"/>
      <c r="AG35" s="166"/>
      <c r="AH35" s="166" t="s">
        <v>39</v>
      </c>
      <c r="AI35" s="166"/>
      <c r="AJ35" s="170">
        <f ca="1">X35-AD35</f>
        <v>0.29999999999999982</v>
      </c>
      <c r="AK35" s="170"/>
      <c r="AL35" s="170"/>
      <c r="AM35" s="170"/>
    </row>
    <row r="36" spans="1:39" ht="33.950000000000003" customHeight="1">
      <c r="A36" s="1" t="str">
        <f t="shared" si="5"/>
        <v/>
      </c>
      <c r="B36" s="1" t="str">
        <f>IF(B13="","",B13)</f>
        <v/>
      </c>
      <c r="C36" s="1" t="str">
        <f t="shared" si="12"/>
        <v/>
      </c>
      <c r="D36" s="2" t="str">
        <f t="shared" si="6"/>
        <v/>
      </c>
      <c r="E36" s="2"/>
      <c r="F36" s="2"/>
      <c r="G36" s="2"/>
      <c r="H36" s="2" t="str">
        <f t="shared" si="7"/>
        <v/>
      </c>
      <c r="I36" s="2"/>
      <c r="J36" s="2" t="str">
        <f t="shared" si="8"/>
        <v/>
      </c>
      <c r="K36" s="2"/>
      <c r="L36" s="2"/>
      <c r="M36" s="2"/>
      <c r="N36" s="2" t="str">
        <f>IF(N13="","",N13)</f>
        <v/>
      </c>
      <c r="O36" s="2"/>
      <c r="P36" s="74" t="str">
        <f t="shared" ref="P36:P44" si="14">IF(P13="","",P13)</f>
        <v/>
      </c>
      <c r="Q36" s="74"/>
      <c r="R36" s="74"/>
      <c r="S36" s="87" t="str">
        <f t="shared" si="0"/>
        <v/>
      </c>
      <c r="T36" s="1" t="str">
        <f t="shared" si="3"/>
        <v/>
      </c>
    </row>
    <row r="37" spans="1:39" ht="33.950000000000003" customHeight="1">
      <c r="S37" s="87"/>
      <c r="T37" s="1" t="str">
        <f t="shared" si="3"/>
        <v/>
      </c>
      <c r="U37" s="1" t="str">
        <f t="shared" si="3"/>
        <v/>
      </c>
      <c r="V37" s="1" t="str">
        <f t="shared" si="3"/>
        <v/>
      </c>
      <c r="W37" s="1" t="str">
        <f t="shared" si="1"/>
        <v/>
      </c>
      <c r="X37" s="1" t="str">
        <f t="shared" ref="X37:AL37" si="15">IF(X14="","",X14)</f>
        <v/>
      </c>
      <c r="Y37" s="1" t="str">
        <f t="shared" si="15"/>
        <v/>
      </c>
      <c r="Z37" s="1" t="str">
        <f t="shared" si="15"/>
        <v/>
      </c>
      <c r="AA37" s="1" t="str">
        <f t="shared" si="15"/>
        <v/>
      </c>
      <c r="AB37" s="1" t="str">
        <f t="shared" si="15"/>
        <v/>
      </c>
      <c r="AC37" s="1" t="str">
        <f t="shared" si="15"/>
        <v/>
      </c>
      <c r="AD37" s="1" t="str">
        <f t="shared" si="15"/>
        <v/>
      </c>
      <c r="AE37" s="1" t="str">
        <f t="shared" si="15"/>
        <v/>
      </c>
      <c r="AF37" s="1" t="str">
        <f t="shared" si="15"/>
        <v/>
      </c>
      <c r="AG37" s="1" t="str">
        <f t="shared" si="15"/>
        <v/>
      </c>
      <c r="AH37" s="1" t="str">
        <f t="shared" si="15"/>
        <v/>
      </c>
      <c r="AI37" s="1" t="str">
        <f t="shared" si="15"/>
        <v/>
      </c>
      <c r="AJ37" s="1" t="str">
        <f t="shared" si="15"/>
        <v/>
      </c>
      <c r="AK37" s="1" t="str">
        <f t="shared" si="15"/>
        <v/>
      </c>
      <c r="AL37" s="1" t="str">
        <f t="shared" si="15"/>
        <v/>
      </c>
    </row>
    <row r="38" spans="1:39" ht="33.950000000000003" customHeight="1">
      <c r="A38" s="1" t="str">
        <f t="shared" si="5"/>
        <v/>
      </c>
      <c r="B38" s="1" t="str">
        <f>IF(B15="","",B15)</f>
        <v/>
      </c>
      <c r="C38" s="1" t="str">
        <f t="shared" si="12"/>
        <v/>
      </c>
      <c r="D38" s="2" t="str">
        <f t="shared" si="6"/>
        <v/>
      </c>
      <c r="E38" s="2"/>
      <c r="F38" s="2"/>
      <c r="G38" s="2"/>
      <c r="H38" s="2" t="str">
        <f t="shared" si="7"/>
        <v/>
      </c>
      <c r="I38" s="2"/>
      <c r="J38" s="2" t="str">
        <f t="shared" si="8"/>
        <v/>
      </c>
      <c r="K38" s="2"/>
      <c r="L38" s="2"/>
      <c r="M38" s="2"/>
      <c r="N38" s="2" t="str">
        <f>IF(N15="","",N15)</f>
        <v/>
      </c>
      <c r="O38" s="2"/>
      <c r="P38" s="74" t="str">
        <f t="shared" si="14"/>
        <v/>
      </c>
      <c r="Q38" s="74"/>
      <c r="R38" s="74"/>
      <c r="S38" s="87" t="str">
        <f t="shared" si="0"/>
        <v/>
      </c>
      <c r="T38" s="1" t="str">
        <f t="shared" si="3"/>
        <v/>
      </c>
      <c r="U38" s="1" t="str">
        <f t="shared" si="3"/>
        <v/>
      </c>
      <c r="V38" s="1" t="str">
        <f t="shared" si="3"/>
        <v/>
      </c>
      <c r="W38" s="1" t="str">
        <f t="shared" si="1"/>
        <v/>
      </c>
      <c r="X38" s="1" t="str">
        <f t="shared" ref="X38:AL38" si="16">IF(X15="","",X15)</f>
        <v/>
      </c>
      <c r="Y38" s="1" t="str">
        <f t="shared" si="16"/>
        <v/>
      </c>
      <c r="Z38" s="1" t="str">
        <f t="shared" si="16"/>
        <v/>
      </c>
      <c r="AA38" s="1" t="str">
        <f t="shared" si="16"/>
        <v/>
      </c>
      <c r="AB38" s="1" t="str">
        <f t="shared" si="16"/>
        <v/>
      </c>
      <c r="AC38" s="1" t="str">
        <f t="shared" si="16"/>
        <v/>
      </c>
      <c r="AD38" s="1" t="str">
        <f t="shared" si="16"/>
        <v/>
      </c>
      <c r="AE38" s="1" t="str">
        <f t="shared" si="16"/>
        <v/>
      </c>
      <c r="AF38" s="1" t="str">
        <f t="shared" si="16"/>
        <v/>
      </c>
      <c r="AG38" s="1" t="str">
        <f t="shared" si="16"/>
        <v/>
      </c>
      <c r="AH38" s="1" t="str">
        <f t="shared" si="16"/>
        <v/>
      </c>
      <c r="AI38" s="1" t="str">
        <f t="shared" si="16"/>
        <v/>
      </c>
      <c r="AJ38" s="1" t="str">
        <f t="shared" si="16"/>
        <v/>
      </c>
      <c r="AK38" s="1" t="str">
        <f t="shared" si="16"/>
        <v/>
      </c>
      <c r="AL38" s="1" t="str">
        <f t="shared" si="16"/>
        <v/>
      </c>
    </row>
    <row r="39" spans="1:39" ht="33.950000000000003" customHeight="1">
      <c r="A39" s="1" t="str">
        <f>IF(A16="","",A16)</f>
        <v>④</v>
      </c>
      <c r="D39" s="166">
        <f ca="1">IF(D16="","",D16)</f>
        <v>0.8</v>
      </c>
      <c r="E39" s="166"/>
      <c r="F39" s="166"/>
      <c r="G39" s="166"/>
      <c r="H39" s="166" t="str">
        <f>IF(H16="","",H16)</f>
        <v>＋</v>
      </c>
      <c r="I39" s="166"/>
      <c r="J39" s="166">
        <f ca="1">IF(J16="","",J16)</f>
        <v>5.5</v>
      </c>
      <c r="K39" s="166"/>
      <c r="L39" s="166"/>
      <c r="M39" s="166"/>
      <c r="N39" s="166" t="s">
        <v>39</v>
      </c>
      <c r="O39" s="166"/>
      <c r="P39" s="170">
        <f ca="1">D39+J39</f>
        <v>6.3</v>
      </c>
      <c r="Q39" s="170"/>
      <c r="R39" s="170"/>
      <c r="S39" s="170"/>
      <c r="T39" s="88" t="str">
        <f t="shared" si="3"/>
        <v/>
      </c>
      <c r="U39" s="1" t="str">
        <f>IF(U16="","",U16)</f>
        <v>⑨</v>
      </c>
      <c r="W39" s="1" t="str">
        <f>IF(W16="","",W16)</f>
        <v/>
      </c>
      <c r="X39" s="166">
        <f ca="1">IF(X16="","",X16)</f>
        <v>9.9</v>
      </c>
      <c r="Y39" s="166"/>
      <c r="Z39" s="166"/>
      <c r="AA39" s="166"/>
      <c r="AB39" s="166" t="str">
        <f>IF(AB16="","",AB16)</f>
        <v>－</v>
      </c>
      <c r="AC39" s="166"/>
      <c r="AD39" s="166">
        <f ca="1">IF(AD16="","",AD16)</f>
        <v>9</v>
      </c>
      <c r="AE39" s="166"/>
      <c r="AF39" s="166"/>
      <c r="AG39" s="166"/>
      <c r="AH39" s="166" t="s">
        <v>39</v>
      </c>
      <c r="AI39" s="166"/>
      <c r="AJ39" s="168">
        <f ca="1">IF(AJ16="","",AJ16)</f>
        <v>0.9</v>
      </c>
      <c r="AK39" s="168"/>
      <c r="AL39" s="168"/>
      <c r="AM39" s="169"/>
    </row>
    <row r="40" spans="1:39" ht="33.950000000000003" customHeight="1">
      <c r="A40" s="1" t="str">
        <f t="shared" si="5"/>
        <v/>
      </c>
      <c r="B40" s="1" t="str">
        <f>IF(B17="","",B17)</f>
        <v/>
      </c>
      <c r="C40" s="1" t="str">
        <f t="shared" si="12"/>
        <v/>
      </c>
      <c r="D40" s="2" t="str">
        <f t="shared" si="6"/>
        <v/>
      </c>
      <c r="E40" s="2"/>
      <c r="F40" s="2"/>
      <c r="G40" s="2"/>
      <c r="H40" s="2" t="str">
        <f t="shared" si="7"/>
        <v/>
      </c>
      <c r="I40" s="2"/>
      <c r="J40" s="2" t="str">
        <f t="shared" si="8"/>
        <v/>
      </c>
      <c r="K40" s="2"/>
      <c r="L40" s="2"/>
      <c r="M40" s="2"/>
      <c r="N40" s="2" t="str">
        <f>IF(N17="","",N17)</f>
        <v/>
      </c>
      <c r="O40" s="2"/>
      <c r="P40" s="74" t="str">
        <f t="shared" si="14"/>
        <v/>
      </c>
      <c r="Q40" s="74"/>
      <c r="R40" s="74"/>
      <c r="S40" s="87" t="str">
        <f t="shared" si="0"/>
        <v/>
      </c>
      <c r="T40" s="1" t="str">
        <f t="shared" si="3"/>
        <v/>
      </c>
    </row>
    <row r="41" spans="1:39" ht="33.950000000000003" customHeight="1">
      <c r="S41" s="87"/>
      <c r="T41" s="1" t="str">
        <f t="shared" si="3"/>
        <v/>
      </c>
      <c r="U41" s="1" t="str">
        <f t="shared" si="3"/>
        <v/>
      </c>
      <c r="V41" s="1" t="str">
        <f t="shared" si="3"/>
        <v/>
      </c>
      <c r="W41" s="1" t="str">
        <f t="shared" si="1"/>
        <v/>
      </c>
      <c r="X41" s="1" t="str">
        <f t="shared" ref="X41:AL41" si="17">IF(X18="","",X18)</f>
        <v/>
      </c>
      <c r="Y41" s="1" t="str">
        <f t="shared" si="17"/>
        <v/>
      </c>
      <c r="Z41" s="1" t="str">
        <f t="shared" si="17"/>
        <v/>
      </c>
      <c r="AA41" s="1" t="str">
        <f t="shared" si="17"/>
        <v/>
      </c>
      <c r="AB41" s="1" t="str">
        <f t="shared" si="17"/>
        <v/>
      </c>
      <c r="AC41" s="1" t="str">
        <f t="shared" si="17"/>
        <v/>
      </c>
      <c r="AD41" s="1" t="str">
        <f t="shared" si="17"/>
        <v/>
      </c>
      <c r="AE41" s="1" t="str">
        <f t="shared" si="17"/>
        <v/>
      </c>
      <c r="AF41" s="1" t="str">
        <f t="shared" si="17"/>
        <v/>
      </c>
      <c r="AG41" s="1" t="str">
        <f t="shared" si="17"/>
        <v/>
      </c>
      <c r="AH41" s="1" t="str">
        <f t="shared" si="17"/>
        <v/>
      </c>
      <c r="AI41" s="1" t="str">
        <f t="shared" si="17"/>
        <v/>
      </c>
      <c r="AJ41" s="1" t="str">
        <f t="shared" si="17"/>
        <v/>
      </c>
      <c r="AK41" s="1" t="str">
        <f t="shared" si="17"/>
        <v/>
      </c>
      <c r="AL41" s="1" t="str">
        <f t="shared" si="17"/>
        <v/>
      </c>
    </row>
    <row r="42" spans="1:39" ht="33.950000000000003" customHeight="1">
      <c r="A42" s="1" t="str">
        <f t="shared" si="5"/>
        <v/>
      </c>
      <c r="B42" s="1" t="str">
        <f>IF(B19="","",B19)</f>
        <v/>
      </c>
      <c r="C42" s="1" t="str">
        <f t="shared" si="12"/>
        <v/>
      </c>
      <c r="D42" s="2" t="str">
        <f t="shared" si="6"/>
        <v/>
      </c>
      <c r="E42" s="2"/>
      <c r="F42" s="2"/>
      <c r="G42" s="2"/>
      <c r="H42" s="2" t="str">
        <f t="shared" si="7"/>
        <v/>
      </c>
      <c r="I42" s="2"/>
      <c r="J42" s="2" t="str">
        <f t="shared" si="8"/>
        <v/>
      </c>
      <c r="K42" s="2"/>
      <c r="L42" s="2"/>
      <c r="M42" s="2"/>
      <c r="N42" s="2" t="str">
        <f>IF(N19="","",N19)</f>
        <v/>
      </c>
      <c r="O42" s="2"/>
      <c r="P42" s="74" t="str">
        <f t="shared" si="14"/>
        <v/>
      </c>
      <c r="Q42" s="74"/>
      <c r="R42" s="74"/>
      <c r="S42" s="87" t="str">
        <f t="shared" si="0"/>
        <v/>
      </c>
      <c r="T42" s="1" t="str">
        <f t="shared" si="3"/>
        <v/>
      </c>
      <c r="U42" s="1" t="str">
        <f t="shared" si="3"/>
        <v/>
      </c>
      <c r="V42" s="1" t="str">
        <f t="shared" si="3"/>
        <v/>
      </c>
      <c r="W42" s="1" t="str">
        <f t="shared" si="1"/>
        <v/>
      </c>
      <c r="X42" s="1" t="str">
        <f t="shared" ref="X42:AL42" si="18">IF(X19="","",X19)</f>
        <v/>
      </c>
      <c r="Y42" s="1" t="str">
        <f t="shared" si="18"/>
        <v/>
      </c>
      <c r="Z42" s="1" t="str">
        <f t="shared" si="18"/>
        <v/>
      </c>
      <c r="AA42" s="1" t="str">
        <f t="shared" si="18"/>
        <v/>
      </c>
      <c r="AB42" s="1" t="str">
        <f t="shared" si="18"/>
        <v/>
      </c>
      <c r="AC42" s="1" t="str">
        <f t="shared" si="18"/>
        <v/>
      </c>
      <c r="AD42" s="1" t="str">
        <f t="shared" si="18"/>
        <v/>
      </c>
      <c r="AE42" s="1" t="str">
        <f t="shared" si="18"/>
        <v/>
      </c>
      <c r="AF42" s="1" t="str">
        <f t="shared" si="18"/>
        <v/>
      </c>
      <c r="AG42" s="1" t="str">
        <f t="shared" si="18"/>
        <v/>
      </c>
      <c r="AH42" s="1" t="str">
        <f t="shared" si="18"/>
        <v/>
      </c>
      <c r="AI42" s="1" t="str">
        <f t="shared" si="18"/>
        <v/>
      </c>
      <c r="AJ42" s="1" t="str">
        <f t="shared" si="18"/>
        <v/>
      </c>
      <c r="AK42" s="1" t="str">
        <f t="shared" si="18"/>
        <v/>
      </c>
      <c r="AL42" s="1" t="str">
        <f t="shared" si="18"/>
        <v/>
      </c>
    </row>
    <row r="43" spans="1:39" ht="33.950000000000003" customHeight="1">
      <c r="A43" s="1" t="str">
        <f>IF(A20="","",A20)</f>
        <v>⑤</v>
      </c>
      <c r="C43" s="1" t="str">
        <f>IF(C20="","",C20)</f>
        <v/>
      </c>
      <c r="D43" s="166">
        <f ca="1">IF(D20="","",D20)</f>
        <v>4.2</v>
      </c>
      <c r="E43" s="166"/>
      <c r="F43" s="166"/>
      <c r="G43" s="166"/>
      <c r="H43" s="166" t="str">
        <f>IF(H20="","",H20)</f>
        <v>＋</v>
      </c>
      <c r="I43" s="166"/>
      <c r="J43" s="166">
        <f ca="1">IF(J20="","",J20)</f>
        <v>4.8</v>
      </c>
      <c r="K43" s="166"/>
      <c r="L43" s="166"/>
      <c r="M43" s="166"/>
      <c r="N43" s="166" t="s">
        <v>39</v>
      </c>
      <c r="O43" s="166"/>
      <c r="P43" s="170">
        <f ca="1">D43+J43</f>
        <v>9</v>
      </c>
      <c r="Q43" s="170"/>
      <c r="R43" s="170"/>
      <c r="S43" s="170"/>
      <c r="T43" s="88" t="str">
        <f t="shared" si="3"/>
        <v/>
      </c>
      <c r="U43" s="1" t="str">
        <f>IF(U20="","",U20)</f>
        <v>⑩</v>
      </c>
      <c r="X43" s="166">
        <f ca="1">IF(X20="","",X20)</f>
        <v>8</v>
      </c>
      <c r="Y43" s="166"/>
      <c r="Z43" s="166"/>
      <c r="AA43" s="166"/>
      <c r="AB43" s="166" t="str">
        <f>IF(AB20="","",AB20)</f>
        <v>－</v>
      </c>
      <c r="AC43" s="166"/>
      <c r="AD43" s="166">
        <f ca="1">IF(AD20="","",AD20)</f>
        <v>2.9</v>
      </c>
      <c r="AE43" s="166"/>
      <c r="AF43" s="166"/>
      <c r="AG43" s="166"/>
      <c r="AH43" s="166" t="s">
        <v>39</v>
      </c>
      <c r="AI43" s="166"/>
      <c r="AJ43" s="170">
        <f ca="1">X43-AD43</f>
        <v>5.0999999999999996</v>
      </c>
      <c r="AK43" s="170"/>
      <c r="AL43" s="170"/>
      <c r="AM43" s="170"/>
    </row>
    <row r="44" spans="1:39" ht="33.950000000000003" customHeight="1">
      <c r="A44" s="1" t="str">
        <f t="shared" si="5"/>
        <v/>
      </c>
      <c r="B44" s="1" t="str">
        <f>IF(B21="","",B21)</f>
        <v/>
      </c>
      <c r="C44" s="1" t="str">
        <f t="shared" si="12"/>
        <v/>
      </c>
      <c r="D44" s="2" t="str">
        <f t="shared" si="6"/>
        <v/>
      </c>
      <c r="E44" s="2"/>
      <c r="F44" s="2"/>
      <c r="G44" s="2"/>
      <c r="H44" s="2" t="str">
        <f t="shared" si="7"/>
        <v/>
      </c>
      <c r="I44" s="2"/>
      <c r="J44" s="2" t="str">
        <f t="shared" si="8"/>
        <v/>
      </c>
      <c r="K44" s="2"/>
      <c r="L44" s="2"/>
      <c r="M44" s="2"/>
      <c r="N44" s="2" t="str">
        <f>IF(N21="","",N21)</f>
        <v/>
      </c>
      <c r="O44" s="2"/>
      <c r="P44" s="74" t="str">
        <f t="shared" si="14"/>
        <v/>
      </c>
      <c r="Q44" s="74"/>
      <c r="R44" s="74"/>
      <c r="S44" s="87" t="str">
        <f t="shared" si="0"/>
        <v/>
      </c>
      <c r="T44" s="1" t="str">
        <f t="shared" si="3"/>
        <v/>
      </c>
      <c r="U44" s="1" t="str">
        <f t="shared" si="3"/>
        <v/>
      </c>
      <c r="V44" s="1" t="str">
        <f t="shared" si="3"/>
        <v/>
      </c>
      <c r="W44" s="1" t="str">
        <f t="shared" si="1"/>
        <v/>
      </c>
      <c r="X44" s="1" t="str">
        <f t="shared" ref="X44:AL44" si="19">IF(X21="","",X21)</f>
        <v/>
      </c>
      <c r="Y44" s="1" t="str">
        <f t="shared" si="19"/>
        <v/>
      </c>
      <c r="Z44" s="1" t="str">
        <f t="shared" si="19"/>
        <v/>
      </c>
      <c r="AA44" s="1" t="str">
        <f t="shared" si="19"/>
        <v/>
      </c>
      <c r="AB44" s="1" t="str">
        <f t="shared" si="19"/>
        <v/>
      </c>
      <c r="AC44" s="1" t="str">
        <f t="shared" si="19"/>
        <v/>
      </c>
      <c r="AD44" s="1" t="str">
        <f t="shared" si="19"/>
        <v/>
      </c>
      <c r="AE44" s="1" t="str">
        <f t="shared" si="19"/>
        <v/>
      </c>
      <c r="AF44" s="1" t="str">
        <f t="shared" si="19"/>
        <v/>
      </c>
      <c r="AG44" s="1" t="str">
        <f t="shared" si="19"/>
        <v/>
      </c>
      <c r="AH44" s="1" t="str">
        <f t="shared" si="19"/>
        <v/>
      </c>
      <c r="AI44" s="1" t="str">
        <f t="shared" si="19"/>
        <v/>
      </c>
      <c r="AJ44" s="1" t="str">
        <f t="shared" si="19"/>
        <v/>
      </c>
      <c r="AK44" s="1" t="str">
        <f t="shared" si="19"/>
        <v/>
      </c>
      <c r="AL44" s="1" t="str">
        <f t="shared" si="19"/>
        <v/>
      </c>
    </row>
    <row r="45" spans="1:39" ht="33.950000000000003" customHeight="1">
      <c r="S45" s="87"/>
      <c r="T45" s="1" t="str">
        <f t="shared" si="3"/>
        <v/>
      </c>
      <c r="U45" s="1" t="str">
        <f t="shared" si="3"/>
        <v/>
      </c>
      <c r="V45" s="1" t="str">
        <f t="shared" si="3"/>
        <v/>
      </c>
      <c r="W45" s="1" t="str">
        <f t="shared" si="1"/>
        <v/>
      </c>
      <c r="X45" s="1" t="str">
        <f t="shared" ref="X45:AL45" si="20">IF(X22="","",X22)</f>
        <v/>
      </c>
      <c r="Y45" s="1" t="str">
        <f t="shared" si="20"/>
        <v/>
      </c>
      <c r="Z45" s="1" t="str">
        <f t="shared" si="20"/>
        <v/>
      </c>
      <c r="AA45" s="1" t="str">
        <f t="shared" si="20"/>
        <v/>
      </c>
      <c r="AB45" s="1" t="str">
        <f t="shared" si="20"/>
        <v/>
      </c>
      <c r="AC45" s="1" t="str">
        <f t="shared" si="20"/>
        <v/>
      </c>
      <c r="AD45" s="1" t="str">
        <f t="shared" si="20"/>
        <v/>
      </c>
      <c r="AE45" s="1" t="str">
        <f t="shared" si="20"/>
        <v/>
      </c>
      <c r="AF45" s="1" t="str">
        <f t="shared" si="20"/>
        <v/>
      </c>
      <c r="AG45" s="1" t="str">
        <f t="shared" si="20"/>
        <v/>
      </c>
      <c r="AH45" s="1" t="str">
        <f t="shared" si="20"/>
        <v/>
      </c>
      <c r="AI45" s="1" t="str">
        <f t="shared" si="20"/>
        <v/>
      </c>
      <c r="AJ45" s="1" t="str">
        <f t="shared" si="20"/>
        <v/>
      </c>
      <c r="AK45" s="1" t="str">
        <f t="shared" si="20"/>
        <v/>
      </c>
      <c r="AL45" s="1" t="str">
        <f t="shared" si="20"/>
        <v/>
      </c>
    </row>
    <row r="46" spans="1:39" ht="33.950000000000003" customHeight="1">
      <c r="A46" s="1" t="str">
        <f t="shared" si="5"/>
        <v/>
      </c>
      <c r="B46" s="1" t="str">
        <f>IF(B23="","",B23)</f>
        <v/>
      </c>
      <c r="C46" s="1" t="str">
        <f>IF(C23="","",C23)</f>
        <v/>
      </c>
      <c r="D46" s="1" t="str">
        <f t="shared" si="6"/>
        <v/>
      </c>
      <c r="E46" s="1" t="str">
        <f>IF(E23="","",E23)</f>
        <v/>
      </c>
      <c r="G46" s="1" t="str">
        <f>IF(G23="","",G23)</f>
        <v/>
      </c>
      <c r="H46" s="1" t="str">
        <f t="shared" si="7"/>
        <v/>
      </c>
      <c r="I46" s="1" t="str">
        <f>IF(I23="","",I23)</f>
        <v/>
      </c>
      <c r="J46" s="1" t="str">
        <f t="shared" si="8"/>
        <v/>
      </c>
      <c r="K46" s="1" t="str">
        <f>IF(K23="","",K23)</f>
        <v/>
      </c>
      <c r="M46" s="1" t="str">
        <f t="shared" ref="M46:R46" si="21">IF(M23="","",M23)</f>
        <v/>
      </c>
      <c r="N46" s="1" t="str">
        <f t="shared" si="21"/>
        <v/>
      </c>
      <c r="O46" s="1" t="str">
        <f t="shared" si="21"/>
        <v/>
      </c>
      <c r="P46" s="1" t="str">
        <f t="shared" si="21"/>
        <v/>
      </c>
      <c r="Q46" s="1" t="str">
        <f t="shared" si="21"/>
        <v/>
      </c>
      <c r="R46" s="1" t="str">
        <f t="shared" si="21"/>
        <v/>
      </c>
      <c r="S46" s="87" t="str">
        <f t="shared" si="0"/>
        <v/>
      </c>
      <c r="T46" s="1" t="str">
        <f t="shared" si="3"/>
        <v/>
      </c>
      <c r="U46" s="1" t="str">
        <f t="shared" si="3"/>
        <v/>
      </c>
      <c r="V46" s="1" t="str">
        <f t="shared" si="3"/>
        <v/>
      </c>
      <c r="W46" s="1" t="str">
        <f t="shared" si="1"/>
        <v/>
      </c>
      <c r="X46" s="1" t="str">
        <f t="shared" ref="X46:AL46" si="22">IF(X23="","",X23)</f>
        <v/>
      </c>
      <c r="Y46" s="1" t="str">
        <f t="shared" si="22"/>
        <v/>
      </c>
      <c r="Z46" s="1" t="str">
        <f t="shared" si="22"/>
        <v/>
      </c>
      <c r="AA46" s="1" t="str">
        <f t="shared" si="22"/>
        <v/>
      </c>
      <c r="AB46" s="1" t="str">
        <f t="shared" si="22"/>
        <v/>
      </c>
      <c r="AC46" s="1" t="str">
        <f t="shared" si="22"/>
        <v/>
      </c>
      <c r="AD46" s="1" t="str">
        <f t="shared" si="22"/>
        <v/>
      </c>
      <c r="AE46" s="1" t="str">
        <f t="shared" si="22"/>
        <v/>
      </c>
      <c r="AF46" s="1" t="str">
        <f t="shared" si="22"/>
        <v/>
      </c>
      <c r="AG46" s="1" t="str">
        <f t="shared" si="22"/>
        <v/>
      </c>
      <c r="AH46" s="1" t="str">
        <f t="shared" si="22"/>
        <v/>
      </c>
      <c r="AI46" s="1" t="str">
        <f t="shared" si="22"/>
        <v/>
      </c>
      <c r="AJ46" s="1" t="str">
        <f t="shared" si="22"/>
        <v/>
      </c>
      <c r="AK46" s="1" t="str">
        <f t="shared" si="22"/>
        <v/>
      </c>
      <c r="AL46" s="1" t="str">
        <f t="shared" si="22"/>
        <v/>
      </c>
    </row>
  </sheetData>
  <mergeCells count="97">
    <mergeCell ref="AJ43:AM43"/>
    <mergeCell ref="AJ27:AM27"/>
    <mergeCell ref="AJ31:AM31"/>
    <mergeCell ref="AJ35:AM35"/>
    <mergeCell ref="AJ39:AM39"/>
    <mergeCell ref="P27:S27"/>
    <mergeCell ref="P31:S31"/>
    <mergeCell ref="P43:S43"/>
    <mergeCell ref="AH35:AI35"/>
    <mergeCell ref="L2:M2"/>
    <mergeCell ref="X43:AA43"/>
    <mergeCell ref="AB43:AC43"/>
    <mergeCell ref="AD43:AG43"/>
    <mergeCell ref="X31:AA31"/>
    <mergeCell ref="AB31:AC31"/>
    <mergeCell ref="AD31:AG31"/>
    <mergeCell ref="AB35:AC35"/>
    <mergeCell ref="AD35:AG35"/>
    <mergeCell ref="AB20:AC20"/>
    <mergeCell ref="AH43:AI43"/>
    <mergeCell ref="X39:AA39"/>
    <mergeCell ref="AB39:AC39"/>
    <mergeCell ref="P35:S35"/>
    <mergeCell ref="AD39:AG39"/>
    <mergeCell ref="AH39:AI39"/>
    <mergeCell ref="X35:AA35"/>
    <mergeCell ref="P39:S39"/>
    <mergeCell ref="AH31:AI31"/>
    <mergeCell ref="X27:AA27"/>
    <mergeCell ref="AB27:AC27"/>
    <mergeCell ref="AD27:AG27"/>
    <mergeCell ref="AH27:AI27"/>
    <mergeCell ref="N35:O35"/>
    <mergeCell ref="D43:G43"/>
    <mergeCell ref="H43:I43"/>
    <mergeCell ref="J43:M43"/>
    <mergeCell ref="N43:O43"/>
    <mergeCell ref="D31:G31"/>
    <mergeCell ref="H31:I31"/>
    <mergeCell ref="J31:M31"/>
    <mergeCell ref="N31:O31"/>
    <mergeCell ref="J39:M39"/>
    <mergeCell ref="N39:O39"/>
    <mergeCell ref="D39:G39"/>
    <mergeCell ref="H39:I39"/>
    <mergeCell ref="D27:G27"/>
    <mergeCell ref="J27:M27"/>
    <mergeCell ref="N27:O27"/>
    <mergeCell ref="H27:I27"/>
    <mergeCell ref="D35:G35"/>
    <mergeCell ref="H35:I35"/>
    <mergeCell ref="J35:M35"/>
    <mergeCell ref="AJ16:AL16"/>
    <mergeCell ref="AD20:AG20"/>
    <mergeCell ref="AH16:AI16"/>
    <mergeCell ref="AH20:AI20"/>
    <mergeCell ref="AJ8:AL8"/>
    <mergeCell ref="X8:AA8"/>
    <mergeCell ref="AB8:AC8"/>
    <mergeCell ref="AB12:AC12"/>
    <mergeCell ref="X12:AA12"/>
    <mergeCell ref="AD8:AG8"/>
    <mergeCell ref="X16:AA16"/>
    <mergeCell ref="X20:AA20"/>
    <mergeCell ref="N12:O12"/>
    <mergeCell ref="AH4:AI4"/>
    <mergeCell ref="AH8:AI8"/>
    <mergeCell ref="AH12:AI12"/>
    <mergeCell ref="AD4:AG4"/>
    <mergeCell ref="AB16:AC16"/>
    <mergeCell ref="AD16:AG16"/>
    <mergeCell ref="N4:O4"/>
    <mergeCell ref="N16:O16"/>
    <mergeCell ref="N8:O8"/>
    <mergeCell ref="N20:O20"/>
    <mergeCell ref="AJ4:AL4"/>
    <mergeCell ref="AB4:AC4"/>
    <mergeCell ref="X4:AA4"/>
    <mergeCell ref="AJ12:AL12"/>
    <mergeCell ref="AD12:AG12"/>
    <mergeCell ref="J20:M20"/>
    <mergeCell ref="J12:M12"/>
    <mergeCell ref="H12:I12"/>
    <mergeCell ref="H4:I4"/>
    <mergeCell ref="H16:I16"/>
    <mergeCell ref="H8:I8"/>
    <mergeCell ref="H20:I20"/>
    <mergeCell ref="AK1:AL1"/>
    <mergeCell ref="AK24:AL24"/>
    <mergeCell ref="D4:G4"/>
    <mergeCell ref="J4:M4"/>
    <mergeCell ref="D16:G16"/>
    <mergeCell ref="D8:G8"/>
    <mergeCell ref="D20:G20"/>
    <mergeCell ref="D12:G12"/>
    <mergeCell ref="J16:M16"/>
    <mergeCell ref="J8:M8"/>
  </mergeCells>
  <phoneticPr fontId="2"/>
  <pageMargins left="0.78740157480314965" right="0.59055118110236227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</sheetPr>
  <dimension ref="A1:AM46"/>
  <sheetViews>
    <sheetView topLeftCell="A16" workbookViewId="0">
      <selection activeCell="Y25" sqref="Y25"/>
    </sheetView>
  </sheetViews>
  <sheetFormatPr defaultColWidth="11" defaultRowHeight="24.95" customHeight="1"/>
  <cols>
    <col min="1" max="38" width="2.125" style="1" customWidth="1"/>
    <col min="39" max="39" width="6.5" style="1" customWidth="1"/>
    <col min="40" max="16384" width="11" style="1"/>
  </cols>
  <sheetData>
    <row r="1" spans="1:39" ht="24.95" customHeight="1">
      <c r="D1" s="14" t="s">
        <v>96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AI1" s="3" t="s">
        <v>34</v>
      </c>
      <c r="AJ1" s="3"/>
      <c r="AK1" s="111">
        <v>1</v>
      </c>
      <c r="AL1" s="111"/>
    </row>
    <row r="2" spans="1:39" ht="24.95" customHeight="1">
      <c r="M2" s="109" t="s">
        <v>1</v>
      </c>
      <c r="N2" s="109"/>
      <c r="O2" s="4" t="s">
        <v>2</v>
      </c>
      <c r="Q2" s="4" t="s">
        <v>3</v>
      </c>
      <c r="S2" s="5" t="s">
        <v>4</v>
      </c>
      <c r="T2" s="3"/>
      <c r="U2" s="3"/>
      <c r="V2" s="3"/>
      <c r="W2" s="6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9" ht="24.95" customHeight="1">
      <c r="A3" s="9" t="s">
        <v>111</v>
      </c>
      <c r="B3" s="8"/>
    </row>
    <row r="4" spans="1:39" ht="33.950000000000003" customHeight="1">
      <c r="A4" s="4" t="s">
        <v>23</v>
      </c>
      <c r="D4" s="171">
        <f ca="1">INT(RAND()*(19-11)+11)/10</f>
        <v>1.2</v>
      </c>
      <c r="E4" s="171"/>
      <c r="F4" s="171"/>
      <c r="G4" s="171"/>
      <c r="H4" s="172" t="s">
        <v>107</v>
      </c>
      <c r="I4" s="172"/>
      <c r="J4" s="171">
        <f ca="1">4.7-D4</f>
        <v>3.5</v>
      </c>
      <c r="K4" s="171"/>
      <c r="L4" s="171"/>
      <c r="M4" s="171"/>
      <c r="N4" s="181" t="s">
        <v>39</v>
      </c>
      <c r="O4" s="181"/>
      <c r="P4" s="4"/>
      <c r="Q4" s="4"/>
      <c r="R4" s="4"/>
      <c r="S4" s="90"/>
      <c r="U4" s="4" t="s">
        <v>16</v>
      </c>
      <c r="X4" s="171">
        <f ca="1">INT(RAND()*(75-71)+71)/10</f>
        <v>7.3</v>
      </c>
      <c r="Y4" s="171"/>
      <c r="Z4" s="171"/>
      <c r="AA4" s="171"/>
      <c r="AB4" s="171"/>
      <c r="AC4" s="172" t="s">
        <v>108</v>
      </c>
      <c r="AD4" s="172"/>
      <c r="AE4" s="180">
        <f ca="1">INT(RAND()*(49-46)+46)/10</f>
        <v>4.8</v>
      </c>
      <c r="AF4" s="180"/>
      <c r="AG4" s="180"/>
      <c r="AH4" s="180"/>
      <c r="AI4" s="181" t="s">
        <v>39</v>
      </c>
      <c r="AJ4" s="181"/>
      <c r="AK4" s="178">
        <f ca="1">(INT(RAND()*9+1))/10+7</f>
        <v>7.3</v>
      </c>
      <c r="AL4" s="178"/>
      <c r="AM4" s="179"/>
    </row>
    <row r="5" spans="1:39" ht="33.950000000000003" customHeight="1">
      <c r="D5" s="96"/>
      <c r="E5" s="96"/>
      <c r="F5" s="96"/>
      <c r="G5" s="96"/>
      <c r="H5" s="97"/>
      <c r="I5" s="97"/>
      <c r="J5" s="96"/>
      <c r="K5" s="96"/>
      <c r="L5" s="96"/>
      <c r="M5" s="96"/>
      <c r="N5" s="15"/>
      <c r="O5" s="15"/>
      <c r="P5" s="4"/>
      <c r="Q5" s="4"/>
      <c r="R5" s="4"/>
      <c r="S5" s="90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</row>
    <row r="6" spans="1:39" ht="33.950000000000003" customHeight="1">
      <c r="D6" s="95"/>
      <c r="E6" s="95"/>
      <c r="F6" s="95"/>
      <c r="G6" s="95"/>
      <c r="H6" s="95"/>
      <c r="I6" s="95"/>
      <c r="J6" s="95"/>
      <c r="K6" s="95"/>
      <c r="L6" s="95"/>
      <c r="M6" s="95"/>
      <c r="S6" s="90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</row>
    <row r="7" spans="1:39" ht="33.950000000000003" customHeight="1">
      <c r="D7" s="96"/>
      <c r="E7" s="96"/>
      <c r="F7" s="96"/>
      <c r="G7" s="96"/>
      <c r="H7" s="97"/>
      <c r="I7" s="97"/>
      <c r="J7" s="96"/>
      <c r="K7" s="96"/>
      <c r="L7" s="96"/>
      <c r="M7" s="96"/>
      <c r="N7" s="15"/>
      <c r="O7" s="15"/>
      <c r="P7" s="4"/>
      <c r="Q7" s="4"/>
      <c r="R7" s="4"/>
      <c r="S7" s="90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</row>
    <row r="8" spans="1:39" ht="33.950000000000003" customHeight="1">
      <c r="A8" s="4" t="s">
        <v>35</v>
      </c>
      <c r="D8" s="171">
        <f ca="1">INT(RAND()*(29-21)+21)/10</f>
        <v>2.2999999999999998</v>
      </c>
      <c r="E8" s="171"/>
      <c r="F8" s="171"/>
      <c r="G8" s="171"/>
      <c r="H8" s="172" t="s">
        <v>107</v>
      </c>
      <c r="I8" s="172"/>
      <c r="J8" s="171">
        <f ca="1">7-D8</f>
        <v>4.7</v>
      </c>
      <c r="K8" s="171"/>
      <c r="L8" s="171"/>
      <c r="M8" s="171"/>
      <c r="N8" s="181" t="s">
        <v>39</v>
      </c>
      <c r="O8" s="181"/>
      <c r="P8" s="4"/>
      <c r="Q8" s="4"/>
      <c r="R8" s="4"/>
      <c r="S8" s="90"/>
      <c r="U8" s="4" t="s">
        <v>17</v>
      </c>
      <c r="X8" s="171">
        <f ca="1">INT(RAND()*(69-61)+61)/10</f>
        <v>6.8</v>
      </c>
      <c r="Y8" s="171"/>
      <c r="Z8" s="171"/>
      <c r="AA8" s="171"/>
      <c r="AB8" s="171"/>
      <c r="AC8" s="172" t="s">
        <v>108</v>
      </c>
      <c r="AD8" s="172"/>
      <c r="AE8" s="171">
        <f ca="1">X8-ROUNDDOWN(X8,0)+INT(RAND()*(6-2)+2)</f>
        <v>3.8</v>
      </c>
      <c r="AF8" s="180"/>
      <c r="AG8" s="180"/>
      <c r="AH8" s="180"/>
      <c r="AI8" s="181" t="s">
        <v>39</v>
      </c>
      <c r="AJ8" s="181"/>
      <c r="AK8" s="178">
        <f ca="1">(INT(RAND()*9+1))/10+9</f>
        <v>9.6999999999999993</v>
      </c>
      <c r="AL8" s="178"/>
      <c r="AM8" s="179"/>
    </row>
    <row r="9" spans="1:39" ht="33.950000000000003" customHeight="1">
      <c r="A9" s="4" t="s">
        <v>19</v>
      </c>
      <c r="D9" s="96"/>
      <c r="E9" s="96"/>
      <c r="F9" s="96"/>
      <c r="G9" s="96"/>
      <c r="H9" s="97"/>
      <c r="I9" s="97"/>
      <c r="J9" s="96"/>
      <c r="K9" s="96"/>
      <c r="L9" s="96"/>
      <c r="M9" s="96"/>
      <c r="N9" s="15"/>
      <c r="O9" s="15"/>
      <c r="P9" s="4"/>
      <c r="Q9" s="4"/>
      <c r="R9" s="4"/>
      <c r="S9" s="90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</row>
    <row r="10" spans="1:39" ht="33.950000000000003" customHeight="1">
      <c r="D10" s="95"/>
      <c r="E10" s="95"/>
      <c r="F10" s="95"/>
      <c r="G10" s="95"/>
      <c r="H10" s="95"/>
      <c r="I10" s="95"/>
      <c r="J10" s="95"/>
      <c r="K10" s="95"/>
      <c r="L10" s="95"/>
      <c r="M10" s="95"/>
      <c r="R10" s="4"/>
      <c r="S10" s="90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</row>
    <row r="11" spans="1:39" ht="33.950000000000003" customHeight="1">
      <c r="D11" s="96"/>
      <c r="E11" s="96"/>
      <c r="F11" s="96"/>
      <c r="G11" s="96"/>
      <c r="H11" s="97"/>
      <c r="I11" s="97"/>
      <c r="J11" s="96"/>
      <c r="K11" s="96"/>
      <c r="L11" s="96"/>
      <c r="M11" s="96"/>
      <c r="N11" s="15"/>
      <c r="O11" s="15"/>
      <c r="P11" s="4"/>
      <c r="Q11" s="4"/>
      <c r="R11" s="4"/>
      <c r="S11" s="90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</row>
    <row r="12" spans="1:39" ht="33.950000000000003" customHeight="1">
      <c r="A12" s="4" t="s">
        <v>36</v>
      </c>
      <c r="D12" s="173">
        <f ca="1">INT(RAND()*(9-3)+3)</f>
        <v>3</v>
      </c>
      <c r="E12" s="173"/>
      <c r="F12" s="173"/>
      <c r="G12" s="173"/>
      <c r="H12" s="172" t="s">
        <v>107</v>
      </c>
      <c r="I12" s="172"/>
      <c r="J12" s="171">
        <f ca="1">INT(RAND()*(29-21)+21)/10</f>
        <v>2.4</v>
      </c>
      <c r="K12" s="171"/>
      <c r="L12" s="171"/>
      <c r="M12" s="171"/>
      <c r="N12" s="181" t="s">
        <v>39</v>
      </c>
      <c r="O12" s="181"/>
      <c r="P12" s="4"/>
      <c r="Q12" s="4"/>
      <c r="S12" s="90"/>
      <c r="U12" s="4" t="s">
        <v>47</v>
      </c>
      <c r="X12" s="171">
        <f ca="1">INT(RAND()*(89-81)+81)/10</f>
        <v>8.3000000000000007</v>
      </c>
      <c r="Y12" s="171"/>
      <c r="Z12" s="171"/>
      <c r="AA12" s="171"/>
      <c r="AB12" s="171"/>
      <c r="AC12" s="172" t="s">
        <v>108</v>
      </c>
      <c r="AD12" s="172"/>
      <c r="AE12" s="171">
        <f ca="1">8-INT(RAND()*(6-2)+2)/10</f>
        <v>7.7</v>
      </c>
      <c r="AF12" s="180"/>
      <c r="AG12" s="180"/>
      <c r="AH12" s="180"/>
      <c r="AI12" s="181" t="s">
        <v>39</v>
      </c>
      <c r="AJ12" s="181"/>
      <c r="AK12" s="178">
        <f ca="1">(INT(RAND()*9+1))/10+9</f>
        <v>9.8000000000000007</v>
      </c>
      <c r="AL12" s="178"/>
      <c r="AM12" s="179"/>
    </row>
    <row r="13" spans="1:39" ht="33.950000000000003" customHeight="1">
      <c r="D13" s="98"/>
      <c r="E13" s="98"/>
      <c r="F13" s="98"/>
      <c r="G13" s="98"/>
      <c r="H13" s="94"/>
      <c r="I13" s="94"/>
      <c r="J13" s="98"/>
      <c r="K13" s="98"/>
      <c r="L13" s="98"/>
      <c r="M13" s="98"/>
      <c r="N13" s="15"/>
      <c r="O13" s="15"/>
      <c r="P13" s="4"/>
      <c r="Q13" s="4"/>
      <c r="R13" s="4"/>
      <c r="S13" s="90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</row>
    <row r="14" spans="1:39" ht="33.950000000000003" customHeight="1">
      <c r="D14" s="95"/>
      <c r="E14" s="95"/>
      <c r="F14" s="95"/>
      <c r="G14" s="95"/>
      <c r="H14" s="95"/>
      <c r="I14" s="95"/>
      <c r="J14" s="95"/>
      <c r="K14" s="95"/>
      <c r="L14" s="95"/>
      <c r="M14" s="95"/>
      <c r="T14" s="91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</row>
    <row r="15" spans="1:39" ht="33.950000000000003" customHeight="1">
      <c r="D15" s="96"/>
      <c r="E15" s="96"/>
      <c r="F15" s="96"/>
      <c r="G15" s="96"/>
      <c r="H15" s="97"/>
      <c r="I15" s="97"/>
      <c r="J15" s="96"/>
      <c r="K15" s="96"/>
      <c r="L15" s="96"/>
      <c r="M15" s="96"/>
      <c r="N15" s="73"/>
      <c r="O15" s="15"/>
      <c r="P15" s="15"/>
      <c r="Q15" s="15"/>
      <c r="R15" s="15"/>
      <c r="S15" s="90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</row>
    <row r="16" spans="1:39" ht="33.950000000000003" customHeight="1">
      <c r="A16" s="4" t="s">
        <v>18</v>
      </c>
      <c r="D16" s="171">
        <f ca="1">INT(RAND()*(59-55)+55)/10</f>
        <v>5.7</v>
      </c>
      <c r="E16" s="171"/>
      <c r="F16" s="171"/>
      <c r="G16" s="171"/>
      <c r="H16" s="172" t="s">
        <v>107</v>
      </c>
      <c r="I16" s="172"/>
      <c r="J16" s="171">
        <f ca="1">INT(RAND()*(39-35)+35)/10</f>
        <v>3.7</v>
      </c>
      <c r="K16" s="171"/>
      <c r="L16" s="171"/>
      <c r="M16" s="171"/>
      <c r="N16" s="181" t="s">
        <v>39</v>
      </c>
      <c r="O16" s="181"/>
      <c r="P16" s="4"/>
      <c r="Q16" s="4"/>
      <c r="S16" s="89"/>
      <c r="U16" s="4" t="s">
        <v>11</v>
      </c>
      <c r="X16" s="177">
        <f ca="1">(INT(RAND()*6+1))+3</f>
        <v>4</v>
      </c>
      <c r="Y16" s="177"/>
      <c r="Z16" s="177"/>
      <c r="AA16" s="177"/>
      <c r="AB16" s="177"/>
      <c r="AC16" s="172" t="s">
        <v>108</v>
      </c>
      <c r="AD16" s="172"/>
      <c r="AE16" s="180">
        <f ca="1">(INT(RAND()*9+1))/10+1</f>
        <v>1.7</v>
      </c>
      <c r="AF16" s="180"/>
      <c r="AG16" s="180"/>
      <c r="AH16" s="180"/>
      <c r="AI16" s="181" t="s">
        <v>39</v>
      </c>
      <c r="AJ16" s="181"/>
      <c r="AK16" s="178">
        <f ca="1">(INT(RAND()*9+1))/10</f>
        <v>0.9</v>
      </c>
      <c r="AL16" s="178"/>
      <c r="AM16" s="179"/>
    </row>
    <row r="17" spans="1:39" ht="33.950000000000003" customHeight="1">
      <c r="D17" s="96"/>
      <c r="E17" s="96"/>
      <c r="F17" s="96"/>
      <c r="G17" s="96"/>
      <c r="H17" s="97"/>
      <c r="I17" s="97"/>
      <c r="J17" s="97"/>
      <c r="K17" s="97"/>
      <c r="L17" s="97"/>
      <c r="M17" s="97"/>
      <c r="N17" s="73"/>
      <c r="O17" s="15"/>
      <c r="P17" s="15"/>
      <c r="Q17" s="15"/>
      <c r="R17" s="15"/>
      <c r="S17" s="90"/>
      <c r="X17" s="105"/>
      <c r="Y17" s="105"/>
      <c r="Z17" s="105"/>
      <c r="AA17" s="105"/>
      <c r="AB17" s="105"/>
      <c r="AC17" s="95"/>
      <c r="AD17" s="95"/>
      <c r="AE17" s="95"/>
      <c r="AF17" s="95"/>
      <c r="AG17" s="95"/>
      <c r="AH17" s="95"/>
    </row>
    <row r="18" spans="1:39" ht="33.950000000000003" customHeight="1">
      <c r="D18" s="95"/>
      <c r="E18" s="95"/>
      <c r="F18" s="95"/>
      <c r="G18" s="95"/>
      <c r="H18" s="95"/>
      <c r="I18" s="95"/>
      <c r="J18" s="95"/>
      <c r="K18" s="95"/>
      <c r="L18" s="95"/>
      <c r="M18" s="95"/>
      <c r="S18" s="89"/>
      <c r="X18" s="105"/>
      <c r="Y18" s="105"/>
      <c r="Z18" s="105"/>
      <c r="AA18" s="105"/>
      <c r="AB18" s="105"/>
      <c r="AC18" s="95"/>
      <c r="AD18" s="95"/>
      <c r="AE18" s="95"/>
      <c r="AF18" s="95"/>
      <c r="AG18" s="95"/>
      <c r="AH18" s="95"/>
    </row>
    <row r="19" spans="1:39" ht="33.950000000000003" customHeight="1">
      <c r="D19" s="96"/>
      <c r="E19" s="96"/>
      <c r="F19" s="96"/>
      <c r="G19" s="96"/>
      <c r="H19" s="97"/>
      <c r="I19" s="97"/>
      <c r="J19" s="97"/>
      <c r="K19" s="97"/>
      <c r="L19" s="97"/>
      <c r="M19" s="97"/>
      <c r="N19" s="73"/>
      <c r="O19" s="15"/>
      <c r="P19" s="15"/>
      <c r="Q19" s="15"/>
      <c r="R19" s="15"/>
      <c r="S19" s="90"/>
      <c r="X19" s="105"/>
      <c r="Y19" s="105"/>
      <c r="Z19" s="105"/>
      <c r="AA19" s="105"/>
      <c r="AB19" s="105"/>
      <c r="AC19" s="95"/>
      <c r="AD19" s="95"/>
      <c r="AE19" s="95"/>
      <c r="AF19" s="95"/>
      <c r="AG19" s="95"/>
      <c r="AH19" s="95"/>
    </row>
    <row r="20" spans="1:39" ht="33.950000000000003" customHeight="1">
      <c r="A20" s="4" t="s">
        <v>14</v>
      </c>
      <c r="D20" s="171">
        <f ca="1">(INT(RAND()*9+1))/10+4</f>
        <v>4.5999999999999996</v>
      </c>
      <c r="E20" s="171"/>
      <c r="F20" s="171"/>
      <c r="G20" s="171"/>
      <c r="H20" s="172" t="s">
        <v>107</v>
      </c>
      <c r="I20" s="172"/>
      <c r="J20" s="180">
        <f ca="1">INT(RAND()*(19-11)+11)</f>
        <v>14</v>
      </c>
      <c r="K20" s="180"/>
      <c r="L20" s="180"/>
      <c r="M20" s="180"/>
      <c r="N20" s="181" t="s">
        <v>39</v>
      </c>
      <c r="O20" s="181"/>
      <c r="P20" s="9"/>
      <c r="Q20" s="9"/>
      <c r="R20" s="9"/>
      <c r="S20" s="89"/>
      <c r="U20" s="4" t="s">
        <v>41</v>
      </c>
      <c r="X20" s="177">
        <f ca="1">(INT(RAND()*9+1))+5</f>
        <v>14</v>
      </c>
      <c r="Y20" s="177"/>
      <c r="Z20" s="177"/>
      <c r="AA20" s="177"/>
      <c r="AB20" s="177"/>
      <c r="AC20" s="172" t="s">
        <v>108</v>
      </c>
      <c r="AD20" s="172"/>
      <c r="AE20" s="180">
        <f ca="1">(INT(RAND()*9+1))/10+3</f>
        <v>3.9</v>
      </c>
      <c r="AF20" s="180"/>
      <c r="AG20" s="180"/>
      <c r="AH20" s="180"/>
      <c r="AI20" s="181" t="s">
        <v>39</v>
      </c>
      <c r="AJ20" s="181"/>
      <c r="AK20" s="178">
        <f ca="1">(INT(RAND()*9))/10+12</f>
        <v>12.2</v>
      </c>
      <c r="AL20" s="178"/>
      <c r="AM20" s="179"/>
    </row>
    <row r="21" spans="1:39" ht="33.950000000000003" customHeight="1">
      <c r="D21" s="96"/>
      <c r="E21" s="96"/>
      <c r="F21" s="96"/>
      <c r="G21" s="96"/>
      <c r="H21" s="97"/>
      <c r="I21" s="97"/>
      <c r="J21" s="97"/>
      <c r="K21" s="97"/>
      <c r="L21" s="97"/>
      <c r="M21" s="97"/>
      <c r="N21" s="73"/>
      <c r="O21" s="15"/>
      <c r="P21" s="15"/>
      <c r="Q21" s="15"/>
      <c r="R21" s="15"/>
      <c r="S21" s="90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</row>
    <row r="22" spans="1:39" ht="33.950000000000003" customHeight="1">
      <c r="S22" s="89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</row>
    <row r="23" spans="1:39" ht="33.950000000000003" customHeight="1">
      <c r="S23" s="89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</row>
    <row r="24" spans="1:39" ht="24.95" customHeight="1">
      <c r="D24" s="2" t="str">
        <f>IF(D1="","",D1)</f>
        <v>小数⑦</v>
      </c>
      <c r="AI24" s="3" t="str">
        <f>IF(AI1="","",AI1)</f>
        <v>№</v>
      </c>
      <c r="AJ24" s="3"/>
      <c r="AK24" s="111">
        <f>IF(AK1="","",AK1)</f>
        <v>1</v>
      </c>
      <c r="AL24" s="111"/>
    </row>
    <row r="25" spans="1:39" ht="24.95" customHeight="1">
      <c r="F25" s="10"/>
      <c r="G25" s="8"/>
      <c r="H25" s="8"/>
      <c r="S25" s="5" t="str">
        <f>IF(S2="","",S2)</f>
        <v>名前</v>
      </c>
      <c r="T25" s="3"/>
      <c r="U25" s="3"/>
      <c r="V25" s="3"/>
      <c r="W25" s="3" t="str">
        <f t="shared" ref="W25:W46" si="0">IF(W2="","",W2)</f>
        <v/>
      </c>
      <c r="X25" s="3"/>
      <c r="Y25" s="10" t="s">
        <v>13</v>
      </c>
      <c r="Z25" s="3"/>
      <c r="AA25" s="3"/>
      <c r="AB25" s="3"/>
      <c r="AC25" s="3"/>
      <c r="AD25" s="3"/>
      <c r="AE25" s="3"/>
      <c r="AF25" s="3"/>
      <c r="AG25" s="3"/>
      <c r="AH25" s="3"/>
    </row>
    <row r="26" spans="1:39" ht="24.95" customHeight="1">
      <c r="A26" s="1" t="str">
        <f>IF(A3="","",A3)</f>
        <v>◆筆算で計算しましょう。</v>
      </c>
      <c r="B26" s="1" t="str">
        <f>IF(B3="","",B3)</f>
        <v/>
      </c>
      <c r="C26" s="1" t="str">
        <f>IF(C3="","",C3)</f>
        <v/>
      </c>
      <c r="D26" s="1" t="str">
        <f>IF(D3="","",D3)</f>
        <v/>
      </c>
      <c r="E26" s="1" t="str">
        <f>IF(E3="","",E3)</f>
        <v/>
      </c>
      <c r="G26" s="1" t="str">
        <f>IF(G3="","",G3)</f>
        <v/>
      </c>
      <c r="H26" s="1" t="str">
        <f>IF(H3="","",H3)</f>
        <v/>
      </c>
      <c r="I26" s="1" t="str">
        <f>IF(I3="","",I3)</f>
        <v/>
      </c>
      <c r="J26" s="1" t="str">
        <f>IF(J3="","",J3)</f>
        <v/>
      </c>
      <c r="K26" s="1" t="str">
        <f>IF(K3="","",K3)</f>
        <v/>
      </c>
      <c r="M26" s="1" t="str">
        <f t="shared" ref="M26:R26" si="1">IF(M3="","",M3)</f>
        <v/>
      </c>
      <c r="N26" s="1" t="str">
        <f t="shared" si="1"/>
        <v/>
      </c>
      <c r="O26" s="1" t="str">
        <f t="shared" si="1"/>
        <v/>
      </c>
      <c r="P26" s="1" t="str">
        <f t="shared" si="1"/>
        <v/>
      </c>
      <c r="Q26" s="1" t="str">
        <f t="shared" si="1"/>
        <v/>
      </c>
      <c r="R26" s="1" t="str">
        <f t="shared" si="1"/>
        <v/>
      </c>
      <c r="S26" s="1" t="str">
        <f>IF(S3="","",S3)</f>
        <v/>
      </c>
      <c r="T26" s="1" t="str">
        <f t="shared" ref="T26:V46" si="2">IF(T3="","",T3)</f>
        <v/>
      </c>
      <c r="U26" s="1" t="str">
        <f t="shared" si="2"/>
        <v/>
      </c>
      <c r="V26" s="1" t="str">
        <f t="shared" si="2"/>
        <v/>
      </c>
      <c r="W26" s="1" t="str">
        <f t="shared" si="0"/>
        <v/>
      </c>
      <c r="X26" s="1" t="str">
        <f t="shared" ref="X26:AL26" si="3">IF(X3="","",X3)</f>
        <v/>
      </c>
      <c r="Y26" s="188" t="str">
        <f t="shared" si="3"/>
        <v/>
      </c>
      <c r="Z26" s="1" t="str">
        <f t="shared" si="3"/>
        <v/>
      </c>
      <c r="AA26" s="1" t="str">
        <f t="shared" si="3"/>
        <v/>
      </c>
      <c r="AB26" s="1" t="str">
        <f t="shared" si="3"/>
        <v/>
      </c>
      <c r="AC26" s="1" t="str">
        <f t="shared" si="3"/>
        <v/>
      </c>
      <c r="AD26" s="1" t="str">
        <f t="shared" si="3"/>
        <v/>
      </c>
      <c r="AE26" s="1" t="str">
        <f t="shared" si="3"/>
        <v/>
      </c>
      <c r="AF26" s="1" t="str">
        <f t="shared" si="3"/>
        <v/>
      </c>
      <c r="AG26" s="1" t="str">
        <f t="shared" si="3"/>
        <v/>
      </c>
      <c r="AH26" s="1" t="str">
        <f t="shared" si="3"/>
        <v/>
      </c>
      <c r="AI26" s="1" t="str">
        <f t="shared" si="3"/>
        <v/>
      </c>
      <c r="AJ26" s="1" t="str">
        <f t="shared" si="3"/>
        <v/>
      </c>
      <c r="AK26" s="1" t="str">
        <f t="shared" si="3"/>
        <v/>
      </c>
      <c r="AL26" s="1" t="str">
        <f t="shared" si="3"/>
        <v/>
      </c>
    </row>
    <row r="27" spans="1:39" ht="33.950000000000003" customHeight="1">
      <c r="A27" s="1" t="str">
        <f>IF(A4="","",A4)</f>
        <v>①</v>
      </c>
      <c r="D27" s="171">
        <f ca="1">IF(D4="","",D4)</f>
        <v>1.2</v>
      </c>
      <c r="E27" s="171"/>
      <c r="F27" s="171"/>
      <c r="G27" s="171"/>
      <c r="H27" s="172" t="str">
        <f>IF(H4="","",H4)</f>
        <v>＋</v>
      </c>
      <c r="I27" s="172"/>
      <c r="J27" s="171">
        <f ca="1">IF(J4="","",J4)</f>
        <v>3.5</v>
      </c>
      <c r="K27" s="171"/>
      <c r="L27" s="171"/>
      <c r="M27" s="171"/>
      <c r="N27" s="172" t="str">
        <f>IF(N4="","",N4)</f>
        <v>＝</v>
      </c>
      <c r="O27" s="172"/>
      <c r="P27" s="174">
        <f ca="1">D27+J27</f>
        <v>4.7</v>
      </c>
      <c r="Q27" s="174"/>
      <c r="R27" s="174"/>
      <c r="S27" s="175"/>
      <c r="T27" s="1" t="str">
        <f>IF(U4="","",U4)</f>
        <v>⑥</v>
      </c>
      <c r="V27" s="1" t="str">
        <f>IF(W4="","",W4)</f>
        <v/>
      </c>
      <c r="W27" s="171">
        <f ca="1">IF(X4="","",X4)</f>
        <v>7.3</v>
      </c>
      <c r="X27" s="171"/>
      <c r="Y27" s="171"/>
      <c r="Z27" s="171"/>
      <c r="AA27" s="171"/>
      <c r="AB27" s="172" t="str">
        <f>IF(AC4="","",AC4)</f>
        <v>－</v>
      </c>
      <c r="AC27" s="172"/>
      <c r="AD27" s="171">
        <f ca="1">IF(AE4="","",AE4)</f>
        <v>4.8</v>
      </c>
      <c r="AE27" s="171"/>
      <c r="AF27" s="171"/>
      <c r="AG27" s="171"/>
      <c r="AH27" s="172" t="str">
        <f>IF(AI4="","",AI4)</f>
        <v>＝</v>
      </c>
      <c r="AI27" s="172"/>
      <c r="AJ27" s="182">
        <f ca="1">W27-AD27</f>
        <v>2.5</v>
      </c>
      <c r="AK27" s="176"/>
      <c r="AL27" s="176"/>
      <c r="AM27" s="176"/>
    </row>
    <row r="28" spans="1:39" ht="33.950000000000003" customHeight="1">
      <c r="A28" s="1" t="str">
        <f>IF(A5="","",A5)</f>
        <v/>
      </c>
      <c r="B28" s="1" t="str">
        <f>IF(B5="","",B5)</f>
        <v/>
      </c>
      <c r="C28" s="1" t="str">
        <f>IF(C5="","",C5)</f>
        <v/>
      </c>
      <c r="D28" s="96" t="str">
        <f>IF(D5="","",D5)</f>
        <v/>
      </c>
      <c r="E28" s="96" t="str">
        <f>IF(E5="","",E5)</f>
        <v/>
      </c>
      <c r="F28" s="96"/>
      <c r="G28" s="96" t="str">
        <f>IF(G5="","",G5)</f>
        <v/>
      </c>
      <c r="H28" s="97" t="str">
        <f>IF(H5="","",H5)</f>
        <v/>
      </c>
      <c r="I28" s="97" t="str">
        <f>IF(I5="","",I5)</f>
        <v/>
      </c>
      <c r="J28" s="96" t="str">
        <f>IF(J5="","",J5)</f>
        <v/>
      </c>
      <c r="K28" s="96" t="str">
        <f>IF(K5="","",K5)</f>
        <v/>
      </c>
      <c r="L28" s="96"/>
      <c r="M28" s="96" t="str">
        <f>IF(M5="","",M5)</f>
        <v/>
      </c>
      <c r="N28" s="97" t="str">
        <f>IF(N5="","",N5)</f>
        <v/>
      </c>
      <c r="O28" s="97"/>
      <c r="P28" s="101" t="str">
        <f>IF(P5="","",P5)</f>
        <v/>
      </c>
      <c r="Q28" s="101"/>
      <c r="R28" s="101"/>
      <c r="S28" s="102" t="str">
        <f>IF(S5="","",S5)</f>
        <v/>
      </c>
      <c r="T28" s="1" t="str">
        <f t="shared" si="2"/>
        <v/>
      </c>
      <c r="U28" s="1" t="str">
        <f t="shared" si="2"/>
        <v/>
      </c>
      <c r="V28" s="1" t="str">
        <f t="shared" si="2"/>
        <v/>
      </c>
      <c r="W28" s="95" t="str">
        <f t="shared" si="0"/>
        <v/>
      </c>
      <c r="X28" s="95" t="str">
        <f t="shared" ref="X28:AL28" si="4">IF(X5="","",X5)</f>
        <v/>
      </c>
      <c r="Y28" s="95" t="str">
        <f t="shared" si="4"/>
        <v/>
      </c>
      <c r="Z28" s="95" t="str">
        <f t="shared" si="4"/>
        <v/>
      </c>
      <c r="AA28" s="95" t="str">
        <f t="shared" si="4"/>
        <v/>
      </c>
      <c r="AB28" s="95" t="str">
        <f t="shared" si="4"/>
        <v/>
      </c>
      <c r="AC28" s="95" t="str">
        <f t="shared" si="4"/>
        <v/>
      </c>
      <c r="AD28" s="95" t="str">
        <f t="shared" si="4"/>
        <v/>
      </c>
      <c r="AE28" s="95" t="str">
        <f t="shared" si="4"/>
        <v/>
      </c>
      <c r="AF28" s="95" t="str">
        <f t="shared" si="4"/>
        <v/>
      </c>
      <c r="AG28" s="95" t="str">
        <f t="shared" si="4"/>
        <v/>
      </c>
      <c r="AH28" s="95" t="str">
        <f t="shared" si="4"/>
        <v/>
      </c>
      <c r="AI28" s="95" t="str">
        <f t="shared" si="4"/>
        <v/>
      </c>
      <c r="AJ28" s="95" t="str">
        <f t="shared" si="4"/>
        <v/>
      </c>
      <c r="AK28" s="95" t="str">
        <f t="shared" si="4"/>
        <v/>
      </c>
      <c r="AL28" s="95" t="str">
        <f t="shared" si="4"/>
        <v/>
      </c>
      <c r="AM28" s="95"/>
    </row>
    <row r="29" spans="1:39" ht="33.950000000000003" customHeight="1"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1" t="str">
        <f t="shared" si="2"/>
        <v/>
      </c>
      <c r="U29" s="1" t="str">
        <f t="shared" si="2"/>
        <v/>
      </c>
      <c r="V29" s="1" t="str">
        <f t="shared" si="2"/>
        <v/>
      </c>
      <c r="W29" s="95" t="str">
        <f t="shared" si="0"/>
        <v/>
      </c>
      <c r="X29" s="95" t="str">
        <f t="shared" ref="X29:AL29" si="5">IF(X6="","",X6)</f>
        <v/>
      </c>
      <c r="Y29" s="95" t="str">
        <f t="shared" si="5"/>
        <v/>
      </c>
      <c r="Z29" s="95" t="str">
        <f t="shared" si="5"/>
        <v/>
      </c>
      <c r="AA29" s="95" t="str">
        <f t="shared" si="5"/>
        <v/>
      </c>
      <c r="AB29" s="95" t="str">
        <f t="shared" si="5"/>
        <v/>
      </c>
      <c r="AC29" s="95" t="str">
        <f t="shared" si="5"/>
        <v/>
      </c>
      <c r="AD29" s="95" t="str">
        <f t="shared" si="5"/>
        <v/>
      </c>
      <c r="AE29" s="95" t="str">
        <f t="shared" si="5"/>
        <v/>
      </c>
      <c r="AF29" s="95" t="str">
        <f t="shared" si="5"/>
        <v/>
      </c>
      <c r="AG29" s="95" t="str">
        <f t="shared" si="5"/>
        <v/>
      </c>
      <c r="AH29" s="95" t="str">
        <f t="shared" si="5"/>
        <v/>
      </c>
      <c r="AI29" s="95" t="str">
        <f t="shared" si="5"/>
        <v/>
      </c>
      <c r="AJ29" s="95" t="str">
        <f t="shared" si="5"/>
        <v/>
      </c>
      <c r="AK29" s="95" t="str">
        <f t="shared" si="5"/>
        <v/>
      </c>
      <c r="AL29" s="95" t="str">
        <f t="shared" si="5"/>
        <v/>
      </c>
      <c r="AM29" s="95"/>
    </row>
    <row r="30" spans="1:39" ht="33.950000000000003" customHeight="1">
      <c r="A30" s="1" t="str">
        <f>IF(A7="","",A7)</f>
        <v/>
      </c>
      <c r="B30" s="1" t="str">
        <f>IF(B7="","",B7)</f>
        <v/>
      </c>
      <c r="C30" s="1" t="str">
        <f>IF(C7="","",C7)</f>
        <v/>
      </c>
      <c r="D30" s="96" t="str">
        <f>IF(D7="","",D7)</f>
        <v/>
      </c>
      <c r="E30" s="96"/>
      <c r="F30" s="96"/>
      <c r="G30" s="96"/>
      <c r="H30" s="97" t="str">
        <f>IF(H7="","",H7)</f>
        <v/>
      </c>
      <c r="I30" s="97"/>
      <c r="J30" s="96" t="str">
        <f>IF(J7="","",J7)</f>
        <v/>
      </c>
      <c r="K30" s="96"/>
      <c r="L30" s="96"/>
      <c r="M30" s="96"/>
      <c r="N30" s="97" t="str">
        <f>IF(N7="","",N7)</f>
        <v/>
      </c>
      <c r="O30" s="97"/>
      <c r="P30" s="101" t="str">
        <f>IF(P7="","",P7)</f>
        <v/>
      </c>
      <c r="Q30" s="101"/>
      <c r="R30" s="101"/>
      <c r="S30" s="102" t="str">
        <f>IF(S7="","",S7)</f>
        <v/>
      </c>
      <c r="T30" s="1" t="str">
        <f t="shared" si="2"/>
        <v/>
      </c>
      <c r="U30" s="1" t="str">
        <f t="shared" si="2"/>
        <v/>
      </c>
      <c r="V30" s="1" t="str">
        <f t="shared" si="2"/>
        <v/>
      </c>
      <c r="W30" s="95" t="str">
        <f t="shared" si="0"/>
        <v/>
      </c>
      <c r="X30" s="95" t="str">
        <f t="shared" ref="X30:AL30" si="6">IF(X7="","",X7)</f>
        <v/>
      </c>
      <c r="Y30" s="95" t="str">
        <f t="shared" si="6"/>
        <v/>
      </c>
      <c r="Z30" s="95" t="str">
        <f t="shared" si="6"/>
        <v/>
      </c>
      <c r="AA30" s="95" t="str">
        <f t="shared" si="6"/>
        <v/>
      </c>
      <c r="AB30" s="95" t="str">
        <f t="shared" si="6"/>
        <v/>
      </c>
      <c r="AC30" s="95" t="str">
        <f t="shared" si="6"/>
        <v/>
      </c>
      <c r="AD30" s="95" t="str">
        <f t="shared" si="6"/>
        <v/>
      </c>
      <c r="AE30" s="95" t="str">
        <f t="shared" si="6"/>
        <v/>
      </c>
      <c r="AF30" s="95" t="str">
        <f t="shared" si="6"/>
        <v/>
      </c>
      <c r="AG30" s="95" t="str">
        <f t="shared" si="6"/>
        <v/>
      </c>
      <c r="AH30" s="95" t="str">
        <f t="shared" si="6"/>
        <v/>
      </c>
      <c r="AI30" s="95" t="str">
        <f t="shared" si="6"/>
        <v/>
      </c>
      <c r="AJ30" s="95" t="str">
        <f t="shared" si="6"/>
        <v/>
      </c>
      <c r="AK30" s="95" t="str">
        <f t="shared" si="6"/>
        <v/>
      </c>
      <c r="AL30" s="95" t="str">
        <f t="shared" si="6"/>
        <v/>
      </c>
      <c r="AM30" s="95"/>
    </row>
    <row r="31" spans="1:39" ht="33.950000000000003" customHeight="1">
      <c r="A31" s="1" t="str">
        <f>IF(A8="","",A8)</f>
        <v>②</v>
      </c>
      <c r="D31" s="171">
        <f ca="1">IF(D8="","",D8)</f>
        <v>2.2999999999999998</v>
      </c>
      <c r="E31" s="171"/>
      <c r="F31" s="171"/>
      <c r="G31" s="171"/>
      <c r="H31" s="172" t="str">
        <f>IF(H8="","",H8)</f>
        <v>＋</v>
      </c>
      <c r="I31" s="172"/>
      <c r="J31" s="171">
        <f ca="1">IF(J8="","",J8)</f>
        <v>4.7</v>
      </c>
      <c r="K31" s="171"/>
      <c r="L31" s="171"/>
      <c r="M31" s="171"/>
      <c r="N31" s="172" t="str">
        <f>IF(N8="","",N8)</f>
        <v>＝</v>
      </c>
      <c r="O31" s="172"/>
      <c r="P31" s="174">
        <f ca="1">D31+J31</f>
        <v>7</v>
      </c>
      <c r="Q31" s="174"/>
      <c r="R31" s="174"/>
      <c r="S31" s="175"/>
      <c r="T31" s="1" t="str">
        <f>IF(U8="","",U8)</f>
        <v>⑦</v>
      </c>
      <c r="V31" s="1" t="str">
        <f>IF(W8="","",W8)</f>
        <v/>
      </c>
      <c r="W31" s="171">
        <f ca="1">IF(X8="","",X8)</f>
        <v>6.8</v>
      </c>
      <c r="X31" s="171"/>
      <c r="Y31" s="171"/>
      <c r="Z31" s="171"/>
      <c r="AA31" s="171"/>
      <c r="AB31" s="172" t="str">
        <f>IF(AC8="","",AC8)</f>
        <v>－</v>
      </c>
      <c r="AC31" s="172"/>
      <c r="AD31" s="171">
        <f ca="1">IF(AE8="","",AE8)</f>
        <v>3.8</v>
      </c>
      <c r="AE31" s="171"/>
      <c r="AF31" s="171"/>
      <c r="AG31" s="171"/>
      <c r="AH31" s="172" t="str">
        <f>IF(AI8="","",AI8)</f>
        <v>＝</v>
      </c>
      <c r="AI31" s="172"/>
      <c r="AJ31" s="183">
        <f ca="1">W31-AD31</f>
        <v>3</v>
      </c>
      <c r="AK31" s="183"/>
      <c r="AL31" s="183"/>
      <c r="AM31" s="183"/>
    </row>
    <row r="32" spans="1:39" ht="33.950000000000003" customHeight="1">
      <c r="A32" s="1" t="str">
        <f>IF(A9="","",A9)</f>
        <v>　</v>
      </c>
      <c r="B32" s="1" t="str">
        <f>IF(B9="","",B9)</f>
        <v/>
      </c>
      <c r="C32" s="1" t="str">
        <f>IF(C9="","",C9)</f>
        <v/>
      </c>
      <c r="D32" s="96" t="str">
        <f>IF(D9="","",D9)</f>
        <v/>
      </c>
      <c r="E32" s="96"/>
      <c r="F32" s="96"/>
      <c r="G32" s="96"/>
      <c r="H32" s="97" t="str">
        <f>IF(H9="","",H9)</f>
        <v/>
      </c>
      <c r="I32" s="97"/>
      <c r="J32" s="96" t="str">
        <f>IF(J9="","",J9)</f>
        <v/>
      </c>
      <c r="K32" s="96"/>
      <c r="L32" s="96"/>
      <c r="M32" s="96"/>
      <c r="N32" s="97" t="str">
        <f>IF(N9="","",N9)</f>
        <v/>
      </c>
      <c r="O32" s="97"/>
      <c r="P32" s="101" t="str">
        <f>IF(P9="","",P9)</f>
        <v/>
      </c>
      <c r="Q32" s="101"/>
      <c r="R32" s="101"/>
      <c r="S32" s="102" t="str">
        <f>IF(S9="","",S9)</f>
        <v/>
      </c>
      <c r="T32" s="1" t="str">
        <f t="shared" si="2"/>
        <v/>
      </c>
      <c r="U32" s="1" t="str">
        <f t="shared" si="2"/>
        <v/>
      </c>
      <c r="V32" s="1" t="str">
        <f t="shared" si="2"/>
        <v/>
      </c>
      <c r="W32" s="95" t="str">
        <f t="shared" si="0"/>
        <v/>
      </c>
      <c r="X32" s="95" t="str">
        <f t="shared" ref="X32:AL32" si="7">IF(X9="","",X9)</f>
        <v/>
      </c>
      <c r="Y32" s="95" t="str">
        <f t="shared" si="7"/>
        <v/>
      </c>
      <c r="Z32" s="95" t="str">
        <f t="shared" si="7"/>
        <v/>
      </c>
      <c r="AA32" s="95" t="str">
        <f t="shared" si="7"/>
        <v/>
      </c>
      <c r="AB32" s="95" t="str">
        <f t="shared" si="7"/>
        <v/>
      </c>
      <c r="AC32" s="95" t="str">
        <f t="shared" si="7"/>
        <v/>
      </c>
      <c r="AD32" s="95" t="str">
        <f t="shared" si="7"/>
        <v/>
      </c>
      <c r="AE32" s="95" t="str">
        <f t="shared" si="7"/>
        <v/>
      </c>
      <c r="AF32" s="95" t="str">
        <f t="shared" si="7"/>
        <v/>
      </c>
      <c r="AG32" s="95" t="str">
        <f t="shared" si="7"/>
        <v/>
      </c>
      <c r="AH32" s="95" t="str">
        <f t="shared" si="7"/>
        <v/>
      </c>
      <c r="AI32" s="95" t="str">
        <f t="shared" si="7"/>
        <v/>
      </c>
      <c r="AJ32" s="95" t="str">
        <f t="shared" si="7"/>
        <v/>
      </c>
      <c r="AK32" s="95" t="str">
        <f t="shared" si="7"/>
        <v/>
      </c>
      <c r="AL32" s="95" t="str">
        <f t="shared" si="7"/>
        <v/>
      </c>
      <c r="AM32" s="95"/>
    </row>
    <row r="33" spans="1:39" ht="33.950000000000003" customHeight="1"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1" t="str">
        <f t="shared" si="2"/>
        <v/>
      </c>
      <c r="U33" s="1" t="str">
        <f t="shared" si="2"/>
        <v/>
      </c>
      <c r="V33" s="1" t="str">
        <f t="shared" si="2"/>
        <v/>
      </c>
      <c r="W33" s="95" t="str">
        <f t="shared" si="0"/>
        <v/>
      </c>
      <c r="X33" s="95" t="str">
        <f t="shared" ref="X33:AL33" si="8">IF(X10="","",X10)</f>
        <v/>
      </c>
      <c r="Y33" s="95" t="str">
        <f t="shared" si="8"/>
        <v/>
      </c>
      <c r="Z33" s="95" t="str">
        <f t="shared" si="8"/>
        <v/>
      </c>
      <c r="AA33" s="95" t="str">
        <f t="shared" si="8"/>
        <v/>
      </c>
      <c r="AB33" s="95" t="str">
        <f t="shared" si="8"/>
        <v/>
      </c>
      <c r="AC33" s="95" t="str">
        <f t="shared" si="8"/>
        <v/>
      </c>
      <c r="AD33" s="95" t="str">
        <f t="shared" si="8"/>
        <v/>
      </c>
      <c r="AE33" s="95" t="str">
        <f t="shared" si="8"/>
        <v/>
      </c>
      <c r="AF33" s="95" t="str">
        <f t="shared" si="8"/>
        <v/>
      </c>
      <c r="AG33" s="95" t="str">
        <f t="shared" si="8"/>
        <v/>
      </c>
      <c r="AH33" s="95" t="str">
        <f t="shared" si="8"/>
        <v/>
      </c>
      <c r="AI33" s="95" t="str">
        <f t="shared" si="8"/>
        <v/>
      </c>
      <c r="AJ33" s="95" t="str">
        <f t="shared" si="8"/>
        <v/>
      </c>
      <c r="AK33" s="95" t="str">
        <f t="shared" si="8"/>
        <v/>
      </c>
      <c r="AL33" s="95" t="str">
        <f t="shared" si="8"/>
        <v/>
      </c>
      <c r="AM33" s="95"/>
    </row>
    <row r="34" spans="1:39" ht="33.950000000000003" customHeight="1">
      <c r="A34" s="1" t="str">
        <f>IF(A11="","",A11)</f>
        <v/>
      </c>
      <c r="B34" s="1" t="str">
        <f>IF(B11="","",B11)</f>
        <v/>
      </c>
      <c r="C34" s="1" t="str">
        <f>IF(C11="","",C11)</f>
        <v/>
      </c>
      <c r="D34" s="96" t="str">
        <f>IF(D11="","",D11)</f>
        <v/>
      </c>
      <c r="E34" s="96"/>
      <c r="F34" s="96"/>
      <c r="G34" s="96"/>
      <c r="H34" s="97" t="str">
        <f>IF(H11="","",H11)</f>
        <v/>
      </c>
      <c r="I34" s="97"/>
      <c r="J34" s="96" t="str">
        <f>IF(J11="","",J11)</f>
        <v/>
      </c>
      <c r="K34" s="96"/>
      <c r="L34" s="96"/>
      <c r="M34" s="96"/>
      <c r="N34" s="97" t="str">
        <f>IF(N11="","",N11)</f>
        <v/>
      </c>
      <c r="O34" s="97"/>
      <c r="P34" s="101" t="str">
        <f>IF(P11="","",P11)</f>
        <v/>
      </c>
      <c r="Q34" s="101"/>
      <c r="R34" s="101"/>
      <c r="S34" s="102" t="str">
        <f>IF(S11="","",S11)</f>
        <v/>
      </c>
      <c r="T34" s="1" t="str">
        <f t="shared" si="2"/>
        <v/>
      </c>
      <c r="U34" s="1" t="str">
        <f t="shared" si="2"/>
        <v/>
      </c>
      <c r="V34" s="1" t="str">
        <f t="shared" si="2"/>
        <v/>
      </c>
      <c r="W34" s="95" t="str">
        <f t="shared" si="0"/>
        <v/>
      </c>
      <c r="X34" s="95" t="str">
        <f t="shared" ref="X34:AL34" si="9">IF(X11="","",X11)</f>
        <v/>
      </c>
      <c r="Y34" s="95" t="str">
        <f t="shared" si="9"/>
        <v/>
      </c>
      <c r="Z34" s="95" t="str">
        <f t="shared" si="9"/>
        <v/>
      </c>
      <c r="AA34" s="95" t="str">
        <f t="shared" si="9"/>
        <v/>
      </c>
      <c r="AB34" s="95" t="str">
        <f t="shared" si="9"/>
        <v/>
      </c>
      <c r="AC34" s="95" t="str">
        <f t="shared" si="9"/>
        <v/>
      </c>
      <c r="AD34" s="95" t="str">
        <f t="shared" si="9"/>
        <v/>
      </c>
      <c r="AE34" s="95" t="str">
        <f t="shared" si="9"/>
        <v/>
      </c>
      <c r="AF34" s="95" t="str">
        <f t="shared" si="9"/>
        <v/>
      </c>
      <c r="AG34" s="95" t="str">
        <f t="shared" si="9"/>
        <v/>
      </c>
      <c r="AH34" s="95" t="str">
        <f t="shared" si="9"/>
        <v/>
      </c>
      <c r="AI34" s="95" t="str">
        <f t="shared" si="9"/>
        <v/>
      </c>
      <c r="AJ34" s="95" t="str">
        <f t="shared" si="9"/>
        <v/>
      </c>
      <c r="AK34" s="95" t="str">
        <f t="shared" si="9"/>
        <v/>
      </c>
      <c r="AL34" s="95" t="str">
        <f t="shared" si="9"/>
        <v/>
      </c>
      <c r="AM34" s="95"/>
    </row>
    <row r="35" spans="1:39" ht="33.950000000000003" customHeight="1">
      <c r="A35" s="1" t="str">
        <f>IF(A12="","",A12)</f>
        <v>③</v>
      </c>
      <c r="D35" s="173">
        <f ca="1">IF(D12="","",D12)</f>
        <v>3</v>
      </c>
      <c r="E35" s="173"/>
      <c r="F35" s="173"/>
      <c r="G35" s="173"/>
      <c r="H35" s="172" t="str">
        <f>IF(H12="","",H12)</f>
        <v>＋</v>
      </c>
      <c r="I35" s="172"/>
      <c r="J35" s="171">
        <f ca="1">IF(J12="","",J12)</f>
        <v>2.4</v>
      </c>
      <c r="K35" s="171"/>
      <c r="L35" s="171"/>
      <c r="M35" s="171"/>
      <c r="N35" s="172" t="str">
        <f>IF(N12="","",N12)</f>
        <v>＝</v>
      </c>
      <c r="O35" s="172"/>
      <c r="P35" s="174">
        <f ca="1">D35+J35</f>
        <v>5.4</v>
      </c>
      <c r="Q35" s="174"/>
      <c r="R35" s="174"/>
      <c r="S35" s="175"/>
      <c r="T35" s="1" t="str">
        <f>IF(U12="","",U12)</f>
        <v>⑧</v>
      </c>
      <c r="V35" s="1" t="str">
        <f>IF(W12="","",W12)</f>
        <v/>
      </c>
      <c r="W35" s="171">
        <f ca="1">IF(X12="","",X12)</f>
        <v>8.3000000000000007</v>
      </c>
      <c r="X35" s="171"/>
      <c r="Y35" s="171"/>
      <c r="Z35" s="171"/>
      <c r="AA35" s="171"/>
      <c r="AB35" s="172" t="str">
        <f>IF(AC12="","",AC12)</f>
        <v>－</v>
      </c>
      <c r="AC35" s="172"/>
      <c r="AD35" s="171">
        <f ca="1">IF(AE12="","",AE12)</f>
        <v>7.7</v>
      </c>
      <c r="AE35" s="171"/>
      <c r="AF35" s="171"/>
      <c r="AG35" s="171"/>
      <c r="AH35" s="172" t="str">
        <f>IF(AI12="","",AI12)</f>
        <v>＝</v>
      </c>
      <c r="AI35" s="172"/>
      <c r="AJ35" s="182">
        <f ca="1">W35-AD35</f>
        <v>0.60000000000000053</v>
      </c>
      <c r="AK35" s="176"/>
      <c r="AL35" s="176"/>
      <c r="AM35" s="176"/>
    </row>
    <row r="36" spans="1:39" ht="33.950000000000003" customHeight="1">
      <c r="A36" s="1" t="str">
        <f>IF(A13="","",A13)</f>
        <v/>
      </c>
      <c r="B36" s="1" t="str">
        <f>IF(B13="","",B13)</f>
        <v/>
      </c>
      <c r="C36" s="1" t="str">
        <f>IF(C13="","",C13)</f>
        <v/>
      </c>
      <c r="D36" s="97" t="str">
        <f>IF(D13="","",D13)</f>
        <v/>
      </c>
      <c r="E36" s="97"/>
      <c r="F36" s="97"/>
      <c r="G36" s="97"/>
      <c r="H36" s="97" t="str">
        <f>IF(H13="","",H13)</f>
        <v/>
      </c>
      <c r="I36" s="97"/>
      <c r="J36" s="97" t="str">
        <f>IF(J13="","",J13)</f>
        <v/>
      </c>
      <c r="K36" s="97"/>
      <c r="L36" s="97"/>
      <c r="M36" s="97"/>
      <c r="N36" s="97" t="str">
        <f>IF(N13="","",N13)</f>
        <v/>
      </c>
      <c r="O36" s="97"/>
      <c r="P36" s="100" t="str">
        <f>IF(P13="","",P13)</f>
        <v/>
      </c>
      <c r="Q36" s="100"/>
      <c r="R36" s="100"/>
      <c r="S36" s="103" t="str">
        <f>IF(S13="","",S13)</f>
        <v/>
      </c>
      <c r="T36" s="1" t="str">
        <f t="shared" si="2"/>
        <v/>
      </c>
      <c r="U36" s="1" t="str">
        <f t="shared" si="2"/>
        <v/>
      </c>
      <c r="V36" s="1" t="str">
        <f t="shared" si="2"/>
        <v/>
      </c>
      <c r="W36" s="95" t="str">
        <f t="shared" si="0"/>
        <v/>
      </c>
      <c r="X36" s="95" t="str">
        <f t="shared" ref="X36:AL36" si="10">IF(X13="","",X13)</f>
        <v/>
      </c>
      <c r="Y36" s="95" t="str">
        <f t="shared" si="10"/>
        <v/>
      </c>
      <c r="Z36" s="95" t="str">
        <f t="shared" si="10"/>
        <v/>
      </c>
      <c r="AA36" s="95" t="str">
        <f t="shared" si="10"/>
        <v/>
      </c>
      <c r="AB36" s="95" t="str">
        <f t="shared" si="10"/>
        <v/>
      </c>
      <c r="AC36" s="95" t="str">
        <f t="shared" si="10"/>
        <v/>
      </c>
      <c r="AD36" s="95" t="str">
        <f t="shared" si="10"/>
        <v/>
      </c>
      <c r="AE36" s="95" t="str">
        <f t="shared" si="10"/>
        <v/>
      </c>
      <c r="AF36" s="95" t="str">
        <f t="shared" si="10"/>
        <v/>
      </c>
      <c r="AG36" s="95" t="str">
        <f t="shared" si="10"/>
        <v/>
      </c>
      <c r="AH36" s="95" t="str">
        <f t="shared" si="10"/>
        <v/>
      </c>
      <c r="AI36" s="95" t="str">
        <f t="shared" si="10"/>
        <v/>
      </c>
      <c r="AJ36" s="95" t="str">
        <f t="shared" si="10"/>
        <v/>
      </c>
      <c r="AK36" s="95" t="str">
        <f t="shared" si="10"/>
        <v/>
      </c>
      <c r="AL36" s="95" t="str">
        <f t="shared" si="10"/>
        <v/>
      </c>
      <c r="AM36" s="95"/>
    </row>
    <row r="37" spans="1:39" ht="33.950000000000003" customHeight="1"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9"/>
      <c r="U37" s="1" t="str">
        <f t="shared" si="2"/>
        <v/>
      </c>
      <c r="V37" s="1" t="str">
        <f t="shared" si="2"/>
        <v/>
      </c>
      <c r="W37" s="95" t="str">
        <f t="shared" si="0"/>
        <v/>
      </c>
      <c r="X37" s="95" t="str">
        <f t="shared" ref="X37:AL37" si="11">IF(X14="","",X14)</f>
        <v/>
      </c>
      <c r="Y37" s="95" t="str">
        <f t="shared" si="11"/>
        <v/>
      </c>
      <c r="Z37" s="95" t="str">
        <f t="shared" si="11"/>
        <v/>
      </c>
      <c r="AA37" s="95" t="str">
        <f t="shared" si="11"/>
        <v/>
      </c>
      <c r="AB37" s="95" t="str">
        <f t="shared" si="11"/>
        <v/>
      </c>
      <c r="AC37" s="95" t="str">
        <f t="shared" si="11"/>
        <v/>
      </c>
      <c r="AD37" s="95" t="str">
        <f t="shared" si="11"/>
        <v/>
      </c>
      <c r="AE37" s="95" t="str">
        <f t="shared" si="11"/>
        <v/>
      </c>
      <c r="AF37" s="95" t="str">
        <f t="shared" si="11"/>
        <v/>
      </c>
      <c r="AG37" s="95" t="str">
        <f t="shared" si="11"/>
        <v/>
      </c>
      <c r="AH37" s="95" t="str">
        <f t="shared" si="11"/>
        <v/>
      </c>
      <c r="AI37" s="95" t="str">
        <f t="shared" si="11"/>
        <v/>
      </c>
      <c r="AJ37" s="95" t="str">
        <f t="shared" si="11"/>
        <v/>
      </c>
      <c r="AK37" s="95" t="str">
        <f t="shared" si="11"/>
        <v/>
      </c>
      <c r="AL37" s="95" t="str">
        <f t="shared" si="11"/>
        <v/>
      </c>
      <c r="AM37" s="95" t="str">
        <f>IF(AM14="","",AM14)</f>
        <v/>
      </c>
    </row>
    <row r="38" spans="1:39" ht="33.950000000000003" customHeight="1">
      <c r="A38" s="1" t="str">
        <f>IF(A15="","",A15)</f>
        <v/>
      </c>
      <c r="B38" s="1" t="str">
        <f>IF(B15="","",B15)</f>
        <v/>
      </c>
      <c r="C38" s="1" t="str">
        <f>IF(C15="","",C15)</f>
        <v/>
      </c>
      <c r="D38" s="96" t="str">
        <f>IF(D15="","",D15)</f>
        <v/>
      </c>
      <c r="E38" s="96"/>
      <c r="F38" s="96"/>
      <c r="G38" s="96"/>
      <c r="H38" s="96" t="str">
        <f>IF(H15="","",H15)</f>
        <v/>
      </c>
      <c r="I38" s="97"/>
      <c r="J38" s="97" t="str">
        <f>IF(J15="","",J15)</f>
        <v/>
      </c>
      <c r="K38" s="96"/>
      <c r="L38" s="96"/>
      <c r="M38" s="96"/>
      <c r="N38" s="96" t="str">
        <f>IF(N15="","",N15)</f>
        <v/>
      </c>
      <c r="O38" s="97"/>
      <c r="P38" s="100" t="str">
        <f>IF(P15="","",P15)</f>
        <v/>
      </c>
      <c r="Q38" s="100"/>
      <c r="R38" s="100"/>
      <c r="S38" s="103" t="str">
        <f>IF(S15="","",S15)</f>
        <v/>
      </c>
      <c r="T38" s="1" t="str">
        <f t="shared" si="2"/>
        <v/>
      </c>
      <c r="U38" s="1" t="str">
        <f t="shared" si="2"/>
        <v/>
      </c>
      <c r="V38" s="1" t="str">
        <f t="shared" si="2"/>
        <v/>
      </c>
      <c r="W38" s="95" t="str">
        <f t="shared" si="0"/>
        <v/>
      </c>
      <c r="X38" s="95" t="str">
        <f t="shared" ref="X38:AL38" si="12">IF(X15="","",X15)</f>
        <v/>
      </c>
      <c r="Y38" s="95" t="str">
        <f t="shared" si="12"/>
        <v/>
      </c>
      <c r="Z38" s="95" t="str">
        <f t="shared" si="12"/>
        <v/>
      </c>
      <c r="AA38" s="95" t="str">
        <f t="shared" si="12"/>
        <v/>
      </c>
      <c r="AB38" s="95" t="str">
        <f t="shared" si="12"/>
        <v/>
      </c>
      <c r="AC38" s="95" t="str">
        <f t="shared" si="12"/>
        <v/>
      </c>
      <c r="AD38" s="95" t="str">
        <f t="shared" si="12"/>
        <v/>
      </c>
      <c r="AE38" s="95" t="str">
        <f t="shared" si="12"/>
        <v/>
      </c>
      <c r="AF38" s="95" t="str">
        <f t="shared" si="12"/>
        <v/>
      </c>
      <c r="AG38" s="95" t="str">
        <f t="shared" si="12"/>
        <v/>
      </c>
      <c r="AH38" s="95" t="str">
        <f t="shared" si="12"/>
        <v/>
      </c>
      <c r="AI38" s="95" t="str">
        <f t="shared" si="12"/>
        <v/>
      </c>
      <c r="AJ38" s="95" t="str">
        <f t="shared" si="12"/>
        <v/>
      </c>
      <c r="AK38" s="95" t="str">
        <f t="shared" si="12"/>
        <v/>
      </c>
      <c r="AL38" s="95" t="str">
        <f t="shared" si="12"/>
        <v/>
      </c>
      <c r="AM38" s="95"/>
    </row>
    <row r="39" spans="1:39" ht="33.950000000000003" customHeight="1">
      <c r="A39" s="1" t="str">
        <f>IF(A16="","",A16)</f>
        <v>④</v>
      </c>
      <c r="C39" s="1" t="str">
        <f>IF(C16="","",C16)</f>
        <v/>
      </c>
      <c r="D39" s="171">
        <f ca="1">IF(D16="","",D16)</f>
        <v>5.7</v>
      </c>
      <c r="E39" s="171"/>
      <c r="F39" s="171"/>
      <c r="G39" s="171"/>
      <c r="H39" s="172" t="str">
        <f>IF(H16="","",H16)</f>
        <v>＋</v>
      </c>
      <c r="I39" s="172"/>
      <c r="J39" s="171">
        <f ca="1">IF(J16="","",J16)</f>
        <v>3.7</v>
      </c>
      <c r="K39" s="171"/>
      <c r="L39" s="171"/>
      <c r="M39" s="171"/>
      <c r="N39" s="172" t="str">
        <f>IF(N16="","",N16)</f>
        <v>＝</v>
      </c>
      <c r="O39" s="172"/>
      <c r="P39" s="174">
        <f ca="1">D39+J39</f>
        <v>9.4</v>
      </c>
      <c r="Q39" s="174"/>
      <c r="R39" s="174"/>
      <c r="S39" s="175"/>
      <c r="T39" s="1" t="str">
        <f>IF(U16="","",U16)</f>
        <v>⑨</v>
      </c>
      <c r="V39" s="1" t="str">
        <f>IF(W16="","",W16)</f>
        <v/>
      </c>
      <c r="W39" s="173">
        <f ca="1">IF(X16="","",X16)</f>
        <v>4</v>
      </c>
      <c r="X39" s="173"/>
      <c r="Y39" s="173"/>
      <c r="Z39" s="173"/>
      <c r="AA39" s="173"/>
      <c r="AB39" s="172" t="str">
        <f>IF(AC16="","",AC16)</f>
        <v>－</v>
      </c>
      <c r="AC39" s="172"/>
      <c r="AD39" s="171">
        <f ca="1">IF(AE16="","",AE16)</f>
        <v>1.7</v>
      </c>
      <c r="AE39" s="171"/>
      <c r="AF39" s="171"/>
      <c r="AG39" s="171"/>
      <c r="AH39" s="172" t="str">
        <f>IF(AI16="","",AI16)</f>
        <v>＝</v>
      </c>
      <c r="AI39" s="172"/>
      <c r="AJ39" s="182">
        <f ca="1">W39-AD39</f>
        <v>2.2999999999999998</v>
      </c>
      <c r="AK39" s="176"/>
      <c r="AL39" s="176"/>
      <c r="AM39" s="176"/>
    </row>
    <row r="40" spans="1:39" ht="33.950000000000003" customHeight="1">
      <c r="A40" s="1" t="str">
        <f>IF(A17="","",A17)</f>
        <v/>
      </c>
      <c r="B40" s="1" t="str">
        <f>IF(B17="","",B17)</f>
        <v/>
      </c>
      <c r="C40" s="1" t="str">
        <f>IF(C17="","",C17)</f>
        <v/>
      </c>
      <c r="D40" s="96" t="str">
        <f>IF(D17="","",D17)</f>
        <v/>
      </c>
      <c r="E40" s="96"/>
      <c r="F40" s="96"/>
      <c r="G40" s="96"/>
      <c r="H40" s="96" t="str">
        <f>IF(H17="","",H17)</f>
        <v/>
      </c>
      <c r="I40" s="97"/>
      <c r="J40" s="97" t="str">
        <f>IF(J17="","",J17)</f>
        <v/>
      </c>
      <c r="K40" s="96"/>
      <c r="L40" s="96"/>
      <c r="M40" s="96"/>
      <c r="N40" s="96" t="str">
        <f>IF(N17="","",N17)</f>
        <v/>
      </c>
      <c r="O40" s="97"/>
      <c r="P40" s="100" t="str">
        <f>IF(P17="","",P17)</f>
        <v/>
      </c>
      <c r="Q40" s="100"/>
      <c r="R40" s="100"/>
      <c r="S40" s="103" t="str">
        <f>IF(S17="","",S17)</f>
        <v/>
      </c>
      <c r="T40" s="1" t="str">
        <f>IF(A21="","",A21)</f>
        <v/>
      </c>
      <c r="U40" s="1" t="str">
        <f>IF(B21="","",B21)</f>
        <v/>
      </c>
      <c r="V40" s="1" t="str">
        <f>IF(C21="","",C21)</f>
        <v/>
      </c>
      <c r="W40" s="96" t="str">
        <f>IF(D21="","",D21)</f>
        <v/>
      </c>
      <c r="X40" s="96"/>
      <c r="Y40" s="96"/>
      <c r="Z40" s="96"/>
      <c r="AA40" s="96" t="str">
        <f>IF(H21="","",H21)</f>
        <v/>
      </c>
      <c r="AB40" s="97"/>
      <c r="AC40" s="97" t="str">
        <f>IF(J21="","",J21)</f>
        <v/>
      </c>
      <c r="AD40" s="96"/>
      <c r="AE40" s="96"/>
      <c r="AF40" s="96"/>
      <c r="AG40" s="96" t="str">
        <f>IF(N21="","",N21)</f>
        <v/>
      </c>
      <c r="AH40" s="97"/>
      <c r="AI40" s="100" t="str">
        <f>IF(P21="","",P21)</f>
        <v/>
      </c>
      <c r="AJ40" s="100"/>
      <c r="AK40" s="100"/>
      <c r="AL40" s="97" t="str">
        <f>IF(S21="","",S21)</f>
        <v/>
      </c>
      <c r="AM40" s="95" t="str">
        <f>IF(T21="","",T21)</f>
        <v/>
      </c>
    </row>
    <row r="41" spans="1:39" ht="33.950000000000003" customHeight="1"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9"/>
      <c r="U41" s="1" t="str">
        <f t="shared" si="2"/>
        <v/>
      </c>
      <c r="V41" s="1" t="str">
        <f t="shared" si="2"/>
        <v/>
      </c>
      <c r="W41" s="95" t="str">
        <f t="shared" si="0"/>
        <v/>
      </c>
      <c r="X41" s="95" t="str">
        <f t="shared" ref="X41:AL41" si="13">IF(X18="","",X18)</f>
        <v/>
      </c>
      <c r="Y41" s="95" t="str">
        <f t="shared" si="13"/>
        <v/>
      </c>
      <c r="Z41" s="95" t="str">
        <f t="shared" si="13"/>
        <v/>
      </c>
      <c r="AA41" s="95" t="str">
        <f t="shared" si="13"/>
        <v/>
      </c>
      <c r="AB41" s="95" t="str">
        <f t="shared" si="13"/>
        <v/>
      </c>
      <c r="AC41" s="95" t="str">
        <f t="shared" si="13"/>
        <v/>
      </c>
      <c r="AD41" s="95" t="str">
        <f t="shared" si="13"/>
        <v/>
      </c>
      <c r="AE41" s="95" t="str">
        <f t="shared" si="13"/>
        <v/>
      </c>
      <c r="AF41" s="95" t="str">
        <f t="shared" si="13"/>
        <v/>
      </c>
      <c r="AG41" s="95" t="str">
        <f t="shared" si="13"/>
        <v/>
      </c>
      <c r="AH41" s="95" t="str">
        <f t="shared" si="13"/>
        <v/>
      </c>
      <c r="AI41" s="95" t="str">
        <f t="shared" si="13"/>
        <v/>
      </c>
      <c r="AJ41" s="95" t="str">
        <f t="shared" si="13"/>
        <v/>
      </c>
      <c r="AK41" s="95" t="str">
        <f t="shared" si="13"/>
        <v/>
      </c>
      <c r="AL41" s="95" t="str">
        <f t="shared" si="13"/>
        <v/>
      </c>
      <c r="AM41" s="95" t="str">
        <f>IF(AM18="","",AM18)</f>
        <v/>
      </c>
    </row>
    <row r="42" spans="1:39" ht="33.950000000000003" customHeight="1">
      <c r="A42" s="1" t="str">
        <f>IF(A19="","",A19)</f>
        <v/>
      </c>
      <c r="B42" s="1" t="str">
        <f>IF(B19="","",B19)</f>
        <v/>
      </c>
      <c r="C42" s="1" t="str">
        <f>IF(C19="","",C19)</f>
        <v/>
      </c>
      <c r="D42" s="96" t="str">
        <f>IF(D19="","",D19)</f>
        <v/>
      </c>
      <c r="E42" s="96"/>
      <c r="F42" s="96"/>
      <c r="G42" s="96"/>
      <c r="H42" s="96" t="str">
        <f>IF(H19="","",H19)</f>
        <v/>
      </c>
      <c r="I42" s="97"/>
      <c r="J42" s="97" t="str">
        <f>IF(J19="","",J19)</f>
        <v/>
      </c>
      <c r="K42" s="104"/>
      <c r="L42" s="104"/>
      <c r="M42" s="104"/>
      <c r="N42" s="104" t="str">
        <f>IF(N19="","",N19)</f>
        <v/>
      </c>
      <c r="O42" s="97"/>
      <c r="P42" s="100" t="str">
        <f>IF(P19="","",P19)</f>
        <v/>
      </c>
      <c r="Q42" s="100"/>
      <c r="R42" s="100"/>
      <c r="S42" s="103" t="str">
        <f>IF(S19="","",S19)</f>
        <v/>
      </c>
      <c r="T42" s="1" t="str">
        <f t="shared" si="2"/>
        <v/>
      </c>
      <c r="U42" s="1" t="str">
        <f t="shared" si="2"/>
        <v/>
      </c>
      <c r="V42" s="1" t="str">
        <f t="shared" si="2"/>
        <v/>
      </c>
      <c r="W42" s="95" t="str">
        <f t="shared" si="0"/>
        <v/>
      </c>
      <c r="X42" s="95" t="str">
        <f t="shared" ref="X42:AL42" si="14">IF(X19="","",X19)</f>
        <v/>
      </c>
      <c r="Y42" s="95" t="str">
        <f t="shared" si="14"/>
        <v/>
      </c>
      <c r="Z42" s="95" t="str">
        <f t="shared" si="14"/>
        <v/>
      </c>
      <c r="AA42" s="95" t="str">
        <f t="shared" si="14"/>
        <v/>
      </c>
      <c r="AB42" s="95" t="str">
        <f t="shared" si="14"/>
        <v/>
      </c>
      <c r="AC42" s="95" t="str">
        <f t="shared" si="14"/>
        <v/>
      </c>
      <c r="AD42" s="95" t="str">
        <f t="shared" si="14"/>
        <v/>
      </c>
      <c r="AE42" s="95" t="str">
        <f t="shared" si="14"/>
        <v/>
      </c>
      <c r="AF42" s="95" t="str">
        <f t="shared" si="14"/>
        <v/>
      </c>
      <c r="AG42" s="95" t="str">
        <f t="shared" si="14"/>
        <v/>
      </c>
      <c r="AH42" s="95" t="str">
        <f t="shared" si="14"/>
        <v/>
      </c>
      <c r="AI42" s="95" t="str">
        <f t="shared" si="14"/>
        <v/>
      </c>
      <c r="AJ42" s="95" t="str">
        <f t="shared" si="14"/>
        <v/>
      </c>
      <c r="AK42" s="95" t="str">
        <f t="shared" si="14"/>
        <v/>
      </c>
      <c r="AL42" s="95" t="str">
        <f t="shared" si="14"/>
        <v/>
      </c>
      <c r="AM42" s="95"/>
    </row>
    <row r="43" spans="1:39" ht="33.950000000000003" customHeight="1">
      <c r="A43" s="1" t="str">
        <f>IF(A20="","",A20)</f>
        <v>⑤</v>
      </c>
      <c r="C43" s="1" t="str">
        <f>IF(C20="","",C20)</f>
        <v/>
      </c>
      <c r="D43" s="171">
        <f ca="1">IF(D20="","",D20)</f>
        <v>4.5999999999999996</v>
      </c>
      <c r="E43" s="171"/>
      <c r="F43" s="171"/>
      <c r="G43" s="171"/>
      <c r="H43" s="172" t="str">
        <f>IF(H20="","",H20)</f>
        <v>＋</v>
      </c>
      <c r="I43" s="172"/>
      <c r="J43" s="173">
        <f ca="1">IF(J20="","",J20)</f>
        <v>14</v>
      </c>
      <c r="K43" s="173"/>
      <c r="L43" s="173"/>
      <c r="M43" s="173"/>
      <c r="N43" s="172" t="str">
        <f>IF(N20="","",N20)</f>
        <v>＝</v>
      </c>
      <c r="O43" s="172"/>
      <c r="P43" s="174">
        <f ca="1">D43+J43</f>
        <v>18.600000000000001</v>
      </c>
      <c r="Q43" s="174"/>
      <c r="R43" s="174"/>
      <c r="S43" s="175"/>
      <c r="T43" s="1" t="str">
        <f>IF(U20="","",U20)</f>
        <v>⑩</v>
      </c>
      <c r="W43" s="173">
        <f ca="1">IF(X20="","",X20)</f>
        <v>14</v>
      </c>
      <c r="X43" s="173"/>
      <c r="Y43" s="173"/>
      <c r="Z43" s="173"/>
      <c r="AA43" s="173"/>
      <c r="AB43" s="172" t="str">
        <f>IF(AC20="","",AC20)</f>
        <v>－</v>
      </c>
      <c r="AC43" s="172"/>
      <c r="AD43" s="171">
        <f ca="1">IF(AE20="","",AE20)</f>
        <v>3.9</v>
      </c>
      <c r="AE43" s="171"/>
      <c r="AF43" s="171"/>
      <c r="AG43" s="171"/>
      <c r="AH43" s="172" t="str">
        <f>IF(AI20="","",AI20)</f>
        <v>＝</v>
      </c>
      <c r="AI43" s="172"/>
      <c r="AJ43" s="176">
        <f ca="1">W43-AD43</f>
        <v>10.1</v>
      </c>
      <c r="AK43" s="176"/>
      <c r="AL43" s="176"/>
      <c r="AM43" s="176"/>
    </row>
    <row r="44" spans="1:39" ht="33.950000000000003" customHeight="1"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9"/>
      <c r="T44" s="1" t="str">
        <f>IF(A23="","",A23)</f>
        <v/>
      </c>
      <c r="U44" s="1" t="str">
        <f>IF(B23="","",B23)</f>
        <v/>
      </c>
      <c r="V44" s="1" t="str">
        <f>IF(C23="","",C23)</f>
        <v/>
      </c>
      <c r="W44" s="95" t="str">
        <f>IF(D23="","",D23)</f>
        <v/>
      </c>
      <c r="X44" s="95" t="str">
        <f>IF(E23="","",E23)</f>
        <v/>
      </c>
      <c r="Y44" s="95"/>
      <c r="Z44" s="95" t="str">
        <f>IF(G23="","",G23)</f>
        <v/>
      </c>
      <c r="AA44" s="95" t="str">
        <f>IF(H23="","",H23)</f>
        <v/>
      </c>
      <c r="AB44" s="95" t="str">
        <f>IF(I23="","",I23)</f>
        <v/>
      </c>
      <c r="AC44" s="95" t="str">
        <f>IF(J23="","",J23)</f>
        <v/>
      </c>
      <c r="AD44" s="95" t="str">
        <f>IF(K23="","",K23)</f>
        <v/>
      </c>
      <c r="AE44" s="95"/>
      <c r="AF44" s="95" t="str">
        <f t="shared" ref="AF44:AM44" si="15">IF(M23="","",M23)</f>
        <v/>
      </c>
      <c r="AG44" s="95" t="str">
        <f t="shared" si="15"/>
        <v/>
      </c>
      <c r="AH44" s="95" t="str">
        <f t="shared" si="15"/>
        <v/>
      </c>
      <c r="AI44" s="95" t="str">
        <f t="shared" si="15"/>
        <v/>
      </c>
      <c r="AJ44" s="95" t="str">
        <f t="shared" si="15"/>
        <v/>
      </c>
      <c r="AK44" s="95" t="str">
        <f t="shared" si="15"/>
        <v/>
      </c>
      <c r="AL44" s="95" t="str">
        <f t="shared" si="15"/>
        <v/>
      </c>
      <c r="AM44" s="95" t="str">
        <f t="shared" si="15"/>
        <v/>
      </c>
    </row>
    <row r="45" spans="1:39" ht="33.950000000000003" customHeight="1">
      <c r="S45" s="89"/>
      <c r="U45" s="1" t="str">
        <f t="shared" si="2"/>
        <v/>
      </c>
      <c r="V45" s="1" t="str">
        <f t="shared" si="2"/>
        <v/>
      </c>
      <c r="W45" s="95" t="str">
        <f t="shared" si="0"/>
        <v/>
      </c>
      <c r="X45" s="95" t="str">
        <f t="shared" ref="X45:AL45" si="16">IF(X22="","",X22)</f>
        <v/>
      </c>
      <c r="Y45" s="95" t="str">
        <f t="shared" si="16"/>
        <v/>
      </c>
      <c r="Z45" s="95" t="str">
        <f t="shared" si="16"/>
        <v/>
      </c>
      <c r="AA45" s="95" t="str">
        <f t="shared" si="16"/>
        <v/>
      </c>
      <c r="AB45" s="95" t="str">
        <f t="shared" si="16"/>
        <v/>
      </c>
      <c r="AC45" s="95" t="str">
        <f t="shared" si="16"/>
        <v/>
      </c>
      <c r="AD45" s="95" t="str">
        <f t="shared" si="16"/>
        <v/>
      </c>
      <c r="AE45" s="95" t="str">
        <f t="shared" si="16"/>
        <v/>
      </c>
      <c r="AF45" s="95" t="str">
        <f t="shared" si="16"/>
        <v/>
      </c>
      <c r="AG45" s="95" t="str">
        <f t="shared" si="16"/>
        <v/>
      </c>
      <c r="AH45" s="95" t="str">
        <f t="shared" si="16"/>
        <v/>
      </c>
      <c r="AI45" s="95" t="str">
        <f t="shared" si="16"/>
        <v/>
      </c>
      <c r="AJ45" s="95" t="str">
        <f t="shared" si="16"/>
        <v/>
      </c>
      <c r="AK45" s="95" t="str">
        <f t="shared" si="16"/>
        <v/>
      </c>
      <c r="AL45" s="95" t="str">
        <f t="shared" si="16"/>
        <v/>
      </c>
      <c r="AM45" s="95"/>
    </row>
    <row r="46" spans="1:39" ht="33.950000000000003" customHeight="1">
      <c r="S46" s="89"/>
      <c r="U46" s="1" t="str">
        <f t="shared" si="2"/>
        <v/>
      </c>
      <c r="V46" s="1" t="str">
        <f t="shared" si="2"/>
        <v/>
      </c>
      <c r="W46" s="1" t="str">
        <f t="shared" si="0"/>
        <v/>
      </c>
      <c r="X46" s="1" t="str">
        <f t="shared" ref="X46:AL46" si="17">IF(X23="","",X23)</f>
        <v/>
      </c>
      <c r="Y46" s="1" t="str">
        <f t="shared" si="17"/>
        <v/>
      </c>
      <c r="Z46" s="1" t="str">
        <f t="shared" si="17"/>
        <v/>
      </c>
      <c r="AA46" s="1" t="str">
        <f t="shared" si="17"/>
        <v/>
      </c>
      <c r="AB46" s="1" t="str">
        <f t="shared" si="17"/>
        <v/>
      </c>
      <c r="AC46" s="1" t="str">
        <f t="shared" si="17"/>
        <v/>
      </c>
      <c r="AD46" s="1" t="str">
        <f t="shared" si="17"/>
        <v/>
      </c>
      <c r="AE46" s="1" t="str">
        <f t="shared" si="17"/>
        <v/>
      </c>
      <c r="AF46" s="1" t="str">
        <f t="shared" si="17"/>
        <v/>
      </c>
      <c r="AG46" s="1" t="str">
        <f t="shared" si="17"/>
        <v/>
      </c>
      <c r="AH46" s="1" t="str">
        <f t="shared" si="17"/>
        <v/>
      </c>
      <c r="AI46" s="1" t="str">
        <f t="shared" si="17"/>
        <v/>
      </c>
      <c r="AJ46" s="1" t="str">
        <f t="shared" si="17"/>
        <v/>
      </c>
      <c r="AK46" s="1" t="str">
        <f t="shared" si="17"/>
        <v/>
      </c>
      <c r="AL46" s="1" t="str">
        <f t="shared" si="17"/>
        <v/>
      </c>
    </row>
  </sheetData>
  <mergeCells count="98">
    <mergeCell ref="AJ31:AM31"/>
    <mergeCell ref="AJ35:AM35"/>
    <mergeCell ref="AJ39:AM39"/>
    <mergeCell ref="M2:N2"/>
    <mergeCell ref="AK1:AL1"/>
    <mergeCell ref="AK24:AL24"/>
    <mergeCell ref="AK4:AM4"/>
    <mergeCell ref="N4:O4"/>
    <mergeCell ref="N8:O8"/>
    <mergeCell ref="AC16:AD16"/>
    <mergeCell ref="AC20:AD20"/>
    <mergeCell ref="X8:AB8"/>
    <mergeCell ref="X12:AB12"/>
    <mergeCell ref="X4:AB4"/>
    <mergeCell ref="AJ27:AM27"/>
    <mergeCell ref="AK8:AM8"/>
    <mergeCell ref="AK12:AM12"/>
    <mergeCell ref="AE12:AH12"/>
    <mergeCell ref="D4:G4"/>
    <mergeCell ref="J4:M4"/>
    <mergeCell ref="D8:G8"/>
    <mergeCell ref="D12:G12"/>
    <mergeCell ref="H4:I4"/>
    <mergeCell ref="N12:O12"/>
    <mergeCell ref="AC4:AD4"/>
    <mergeCell ref="D20:G20"/>
    <mergeCell ref="J8:M8"/>
    <mergeCell ref="J12:M12"/>
    <mergeCell ref="J16:M16"/>
    <mergeCell ref="J20:M20"/>
    <mergeCell ref="H20:I20"/>
    <mergeCell ref="H16:I16"/>
    <mergeCell ref="H8:I8"/>
    <mergeCell ref="H12:I12"/>
    <mergeCell ref="D16:G16"/>
    <mergeCell ref="AI4:AJ4"/>
    <mergeCell ref="AI8:AJ8"/>
    <mergeCell ref="AI12:AJ12"/>
    <mergeCell ref="AE4:AH4"/>
    <mergeCell ref="AC8:AD8"/>
    <mergeCell ref="AC12:AD12"/>
    <mergeCell ref="AE8:AH8"/>
    <mergeCell ref="H35:I35"/>
    <mergeCell ref="P27:S27"/>
    <mergeCell ref="AK16:AM16"/>
    <mergeCell ref="AE20:AH20"/>
    <mergeCell ref="AI16:AJ16"/>
    <mergeCell ref="AI20:AJ20"/>
    <mergeCell ref="AK20:AM20"/>
    <mergeCell ref="AE16:AH16"/>
    <mergeCell ref="N16:O16"/>
    <mergeCell ref="N20:O20"/>
    <mergeCell ref="H43:I43"/>
    <mergeCell ref="D27:G27"/>
    <mergeCell ref="J27:M27"/>
    <mergeCell ref="N27:O27"/>
    <mergeCell ref="H27:I27"/>
    <mergeCell ref="J35:M35"/>
    <mergeCell ref="N35:O35"/>
    <mergeCell ref="J31:M31"/>
    <mergeCell ref="N31:O31"/>
    <mergeCell ref="D35:G35"/>
    <mergeCell ref="AB27:AC27"/>
    <mergeCell ref="AD27:AG27"/>
    <mergeCell ref="AH27:AI27"/>
    <mergeCell ref="J43:M43"/>
    <mergeCell ref="N43:O43"/>
    <mergeCell ref="D39:G39"/>
    <mergeCell ref="H39:I39"/>
    <mergeCell ref="J39:M39"/>
    <mergeCell ref="N39:O39"/>
    <mergeCell ref="D43:G43"/>
    <mergeCell ref="AB35:AC35"/>
    <mergeCell ref="AD35:AG35"/>
    <mergeCell ref="AH35:AI35"/>
    <mergeCell ref="AB31:AC31"/>
    <mergeCell ref="AD31:AG31"/>
    <mergeCell ref="AH31:AI31"/>
    <mergeCell ref="AB43:AC43"/>
    <mergeCell ref="AD43:AG43"/>
    <mergeCell ref="AH43:AI43"/>
    <mergeCell ref="AJ43:AM43"/>
    <mergeCell ref="X16:AB16"/>
    <mergeCell ref="X20:AB20"/>
    <mergeCell ref="W27:AA27"/>
    <mergeCell ref="AB39:AC39"/>
    <mergeCell ref="AD39:AG39"/>
    <mergeCell ref="AH39:AI39"/>
    <mergeCell ref="D31:G31"/>
    <mergeCell ref="H31:I31"/>
    <mergeCell ref="W31:AA31"/>
    <mergeCell ref="W35:AA35"/>
    <mergeCell ref="W39:AA39"/>
    <mergeCell ref="W43:AA43"/>
    <mergeCell ref="P31:S31"/>
    <mergeCell ref="P35:S35"/>
    <mergeCell ref="P39:S39"/>
    <mergeCell ref="P43:S43"/>
  </mergeCells>
  <phoneticPr fontId="2"/>
  <pageMargins left="0.78740157480314965" right="0.59055118110236227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小数①</vt:lpstr>
      <vt:lpstr>小数②</vt:lpstr>
      <vt:lpstr>小数③</vt:lpstr>
      <vt:lpstr>小数④</vt:lpstr>
      <vt:lpstr>小数⑤</vt:lpstr>
      <vt:lpstr>小数⑥</vt:lpstr>
      <vt:lpstr>小数⑦</vt:lpstr>
      <vt:lpstr>小数①!Print_Area</vt:lpstr>
      <vt:lpstr>小数②!Print_Area</vt:lpstr>
      <vt:lpstr>小数③!Print_Area</vt:lpstr>
      <vt:lpstr>小数④!Print_Area</vt:lpstr>
      <vt:lpstr>小数⑤!Print_Area</vt:lpstr>
      <vt:lpstr>小数⑥!Print_Area</vt:lpstr>
      <vt:lpstr>小数⑦!Print_Area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田中一男</dc:creator>
  <cp:lastModifiedBy>kazu</cp:lastModifiedBy>
  <cp:lastPrinted>2019-02-13T12:47:24Z</cp:lastPrinted>
  <dcterms:created xsi:type="dcterms:W3CDTF">2007-08-03T14:12:07Z</dcterms:created>
  <dcterms:modified xsi:type="dcterms:W3CDTF">2019-02-13T12:51:33Z</dcterms:modified>
</cp:coreProperties>
</file>