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001doryoku\ワークシート\他教科ワーク\"/>
    </mc:Choice>
  </mc:AlternateContent>
  <xr:revisionPtr revIDLastSave="0" documentId="13_ncr:1_{144381D3-99A8-436D-852B-0B5887EDD6C8}" xr6:coauthVersionLast="45" xr6:coauthVersionMax="45" xr10:uidLastSave="{00000000-0000-0000-0000-000000000000}"/>
  <bookViews>
    <workbookView xWindow="-120" yWindow="-120" windowWidth="28110" windowHeight="16440" xr2:uid="{00000000-000D-0000-FFFF-FFFF00000000}"/>
  </bookViews>
  <sheets>
    <sheet name="Sheet2 (2)" sheetId="5" r:id="rId1"/>
  </sheets>
  <definedNames>
    <definedName name="_xlnm.Print_Area" localSheetId="0">'Sheet2 (2)'!$D$3:$BE$81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3" i="5" l="1"/>
  <c r="BC45" i="5"/>
  <c r="B15" i="5"/>
  <c r="Y27" i="5" s="1"/>
  <c r="BF41" i="5"/>
  <c r="Y30" i="5" s="1"/>
  <c r="B3" i="5"/>
  <c r="AK19" i="5" s="1"/>
  <c r="BF21" i="5"/>
  <c r="AM21" i="5" s="1"/>
  <c r="AN10" i="5"/>
  <c r="AO12" i="5" s="1"/>
  <c r="AN50" i="5" l="1"/>
  <c r="BH48" i="5" s="1"/>
  <c r="BF81" i="5"/>
  <c r="BF61" i="5"/>
  <c r="B55" i="5"/>
  <c r="B43" i="5"/>
  <c r="AM61" i="5"/>
  <c r="BH63" i="5" s="1"/>
  <c r="AK62" i="5"/>
  <c r="BH64" i="5" s="1"/>
  <c r="AD65" i="5"/>
  <c r="BH76" i="5" s="1"/>
  <c r="AF67" i="5"/>
  <c r="BH74" i="5" s="1"/>
  <c r="AB69" i="5"/>
  <c r="BH82" i="5" s="1"/>
  <c r="Z70" i="5"/>
  <c r="BH83" i="5" s="1"/>
  <c r="U72" i="5"/>
  <c r="A66" i="5" s="1"/>
  <c r="AN64" i="5"/>
  <c r="BH68" i="5" s="1"/>
  <c r="AC66" i="5"/>
  <c r="BH79" i="5" s="1"/>
  <c r="AA68" i="5"/>
  <c r="BH81" i="5" s="1"/>
  <c r="T70" i="5"/>
  <c r="A63" i="5" s="1"/>
  <c r="V71" i="5"/>
  <c r="A67" i="5" s="1"/>
  <c r="T75" i="5"/>
  <c r="A69" i="5" s="1"/>
  <c r="AO52" i="5"/>
  <c r="BH49" i="5" s="1"/>
  <c r="AM56" i="5"/>
  <c r="BH53" i="5" s="1"/>
  <c r="AK59" i="5"/>
  <c r="A45" i="5" s="1"/>
  <c r="AF62" i="5"/>
  <c r="A47" i="5" s="1"/>
  <c r="AI63" i="5"/>
  <c r="A49" i="5" s="1"/>
  <c r="AF64" i="5"/>
  <c r="A48" i="5" s="1"/>
  <c r="AK64" i="5"/>
  <c r="A50" i="5" s="1"/>
  <c r="X66" i="5"/>
  <c r="A58" i="5" s="1"/>
  <c r="AH66" i="5"/>
  <c r="A52" i="5" s="1"/>
  <c r="Y67" i="5"/>
  <c r="A60" i="5" s="1"/>
  <c r="AM52" i="5"/>
  <c r="BH52" i="5" s="1"/>
  <c r="AO56" i="5"/>
  <c r="BH51" i="5" s="1"/>
  <c r="AN59" i="5"/>
  <c r="AH62" i="5"/>
  <c r="A46" i="5" s="1"/>
  <c r="AN62" i="5"/>
  <c r="BH67" i="5" s="1"/>
  <c r="AL63" i="5"/>
  <c r="BH65" i="5" s="1"/>
  <c r="AG64" i="5"/>
  <c r="A53" i="5" s="1"/>
  <c r="AL64" i="5"/>
  <c r="BH66" i="5" s="1"/>
  <c r="AA65" i="5"/>
  <c r="A57" i="5" s="1"/>
  <c r="AL65" i="5"/>
  <c r="BH69" i="5" s="1"/>
  <c r="AA66" i="5"/>
  <c r="A59" i="5" s="1"/>
  <c r="AF66" i="5"/>
  <c r="BH73" i="5" s="1"/>
  <c r="AJ66" i="5"/>
  <c r="A51" i="5" s="1"/>
  <c r="AD67" i="5"/>
  <c r="BH77" i="5" s="1"/>
  <c r="V68" i="5"/>
  <c r="A61" i="5" s="1"/>
  <c r="AE68" i="5"/>
  <c r="BH75" i="5" s="1"/>
  <c r="AD69" i="5"/>
  <c r="BH78" i="5" s="1"/>
  <c r="Y70" i="5"/>
  <c r="BH84" i="5" s="1"/>
  <c r="S71" i="5"/>
  <c r="A64" i="5" s="1"/>
  <c r="R72" i="5"/>
  <c r="A65" i="5" s="1"/>
  <c r="V73" i="5"/>
  <c r="A68" i="5" s="1"/>
  <c r="T35" i="5"/>
  <c r="V33" i="5"/>
  <c r="V31" i="5"/>
  <c r="U32" i="5"/>
  <c r="R32" i="5"/>
  <c r="AA26" i="5"/>
  <c r="S31" i="5"/>
  <c r="T30" i="5"/>
  <c r="V28" i="5"/>
  <c r="X26" i="5"/>
  <c r="AA25" i="5"/>
  <c r="AA28" i="5"/>
  <c r="AB29" i="5"/>
  <c r="Z30" i="5"/>
  <c r="AE28" i="5"/>
  <c r="AD27" i="5"/>
  <c r="AF26" i="5"/>
  <c r="AD25" i="5"/>
  <c r="AD29" i="5"/>
  <c r="AF27" i="5"/>
  <c r="AC26" i="5"/>
  <c r="AH22" i="5"/>
  <c r="AF22" i="5"/>
  <c r="AH26" i="5"/>
  <c r="AF24" i="5"/>
  <c r="AK24" i="5"/>
  <c r="AJ26" i="5"/>
  <c r="AG24" i="5"/>
  <c r="AI23" i="5"/>
  <c r="AL23" i="5"/>
  <c r="AN22" i="5"/>
  <c r="AL25" i="5"/>
  <c r="AK22" i="5"/>
  <c r="AN24" i="5"/>
  <c r="AL24" i="5"/>
  <c r="AN19" i="5"/>
  <c r="AM16" i="5"/>
  <c r="AO16" i="5"/>
  <c r="AM12" i="5"/>
  <c r="AX75" i="5" l="1"/>
  <c r="AX71" i="5"/>
  <c r="BD71" i="5" s="1"/>
  <c r="AX65" i="5"/>
  <c r="BD65" i="5" s="1"/>
  <c r="AX67" i="5"/>
  <c r="BD67" i="5" s="1"/>
  <c r="AX63" i="5"/>
  <c r="AX73" i="5"/>
  <c r="BD75" i="5"/>
  <c r="AX69" i="5"/>
  <c r="BD69" i="5" s="1"/>
  <c r="Y59" i="5"/>
  <c r="Y57" i="5"/>
  <c r="P59" i="5"/>
  <c r="P61" i="5"/>
  <c r="P57" i="5"/>
  <c r="AD46" i="5"/>
  <c r="AD50" i="5"/>
  <c r="AD48" i="5"/>
  <c r="AD52" i="5"/>
  <c r="AD44" i="5"/>
  <c r="U50" i="5"/>
  <c r="U48" i="5"/>
  <c r="U52" i="5"/>
  <c r="U46" i="5"/>
  <c r="AD76" i="5"/>
  <c r="AD80" i="5"/>
  <c r="AD78" i="5"/>
  <c r="AD74" i="5"/>
  <c r="AN68" i="5"/>
  <c r="AT68" i="5" s="1"/>
  <c r="AN72" i="5"/>
  <c r="AT72" i="5" s="1"/>
  <c r="AN76" i="5"/>
  <c r="AT76" i="5" s="1"/>
  <c r="AN80" i="5"/>
  <c r="AT80" i="5" s="1"/>
  <c r="AN70" i="5"/>
  <c r="AT70" i="5" s="1"/>
  <c r="AN74" i="5"/>
  <c r="AT74" i="5" s="1"/>
  <c r="AN78" i="5"/>
  <c r="AT78" i="5" s="1"/>
  <c r="F57" i="5"/>
  <c r="F61" i="5"/>
  <c r="F65" i="5"/>
  <c r="F69" i="5"/>
  <c r="F59" i="5"/>
  <c r="F63" i="5"/>
  <c r="F67" i="5"/>
  <c r="BH50" i="5"/>
  <c r="AX48" i="5" s="1"/>
  <c r="BD73" i="5" l="1"/>
  <c r="BD63" i="5"/>
  <c r="AX52" i="5"/>
  <c r="AX50" i="5"/>
  <c r="AX58" i="5"/>
  <c r="AX56" i="5"/>
  <c r="AX54" i="5"/>
</calcChain>
</file>

<file path=xl/sharedStrings.xml><?xml version="1.0" encoding="utf-8"?>
<sst xmlns="http://schemas.openxmlformats.org/spreadsheetml/2006/main" count="141" uniqueCount="65">
  <si>
    <t>東北地方</t>
    <rPh sb="0" eb="2">
      <t>トウホク</t>
    </rPh>
    <rPh sb="2" eb="4">
      <t>チホウ</t>
    </rPh>
    <phoneticPr fontId="1"/>
  </si>
  <si>
    <t>関東地方</t>
    <rPh sb="0" eb="2">
      <t>カントウ</t>
    </rPh>
    <rPh sb="2" eb="4">
      <t>チホウ</t>
    </rPh>
    <phoneticPr fontId="1"/>
  </si>
  <si>
    <t>近畿地方</t>
    <rPh sb="0" eb="2">
      <t>キンキ</t>
    </rPh>
    <rPh sb="2" eb="4">
      <t>チホウ</t>
    </rPh>
    <phoneticPr fontId="1"/>
  </si>
  <si>
    <t>中部地方</t>
    <rPh sb="0" eb="2">
      <t>チュウブ</t>
    </rPh>
    <rPh sb="2" eb="4">
      <t>チホウ</t>
    </rPh>
    <phoneticPr fontId="1"/>
  </si>
  <si>
    <t>四国地方</t>
    <rPh sb="0" eb="2">
      <t>シコク</t>
    </rPh>
    <rPh sb="2" eb="4">
      <t>チホウ</t>
    </rPh>
    <phoneticPr fontId="1"/>
  </si>
  <si>
    <t>中国地方</t>
    <rPh sb="0" eb="2">
      <t>チュウゴク</t>
    </rPh>
    <rPh sb="2" eb="4">
      <t>チホウ</t>
    </rPh>
    <phoneticPr fontId="1"/>
  </si>
  <si>
    <t>九州地方</t>
    <rPh sb="0" eb="2">
      <t>キュウシュウ</t>
    </rPh>
    <rPh sb="2" eb="4">
      <t>チホウ</t>
    </rPh>
    <phoneticPr fontId="1"/>
  </si>
  <si>
    <t>年　組</t>
    <rPh sb="0" eb="1">
      <t>ネン</t>
    </rPh>
    <rPh sb="2" eb="3">
      <t>クミ</t>
    </rPh>
    <phoneticPr fontId="1"/>
  </si>
  <si>
    <t>道</t>
    <rPh sb="0" eb="1">
      <t>ドウ</t>
    </rPh>
    <phoneticPr fontId="1"/>
  </si>
  <si>
    <t>県</t>
    <rPh sb="0" eb="1">
      <t>ケン</t>
    </rPh>
    <phoneticPr fontId="1"/>
  </si>
  <si>
    <t>県</t>
    <rPh sb="0" eb="1">
      <t>ケン</t>
    </rPh>
    <phoneticPr fontId="1"/>
  </si>
  <si>
    <t>県</t>
    <rPh sb="0" eb="1">
      <t>ケン</t>
    </rPh>
    <phoneticPr fontId="1"/>
  </si>
  <si>
    <t>　</t>
    <phoneticPr fontId="1"/>
  </si>
  <si>
    <t>　</t>
    <phoneticPr fontId="1"/>
  </si>
  <si>
    <t xml:space="preserve"> </t>
    <phoneticPr fontId="1"/>
  </si>
  <si>
    <t>青森</t>
    <rPh sb="0" eb="2">
      <t>アオモリ</t>
    </rPh>
    <phoneticPr fontId="1"/>
  </si>
  <si>
    <t>岩手</t>
    <rPh sb="0" eb="2">
      <t>イワテ</t>
    </rPh>
    <phoneticPr fontId="1"/>
  </si>
  <si>
    <t>秋田</t>
    <rPh sb="0" eb="2">
      <t>アキタ</t>
    </rPh>
    <phoneticPr fontId="1"/>
  </si>
  <si>
    <t>宮城</t>
    <rPh sb="0" eb="2">
      <t>ミヤギ</t>
    </rPh>
    <phoneticPr fontId="1"/>
  </si>
  <si>
    <t>山形</t>
    <rPh sb="0" eb="2">
      <t>ヤマガタ</t>
    </rPh>
    <phoneticPr fontId="1"/>
  </si>
  <si>
    <t>福島</t>
    <rPh sb="0" eb="2">
      <t>フクシマ</t>
    </rPh>
    <phoneticPr fontId="1"/>
  </si>
  <si>
    <t>栃木</t>
    <rPh sb="0" eb="2">
      <t>トチギ</t>
    </rPh>
    <phoneticPr fontId="1"/>
  </si>
  <si>
    <t>群馬</t>
    <rPh sb="0" eb="2">
      <t>グンマ</t>
    </rPh>
    <phoneticPr fontId="1"/>
  </si>
  <si>
    <t>埼玉</t>
    <rPh sb="0" eb="2">
      <t>サイタマ</t>
    </rPh>
    <phoneticPr fontId="1"/>
  </si>
  <si>
    <t>東京</t>
    <rPh sb="0" eb="2">
      <t>トウキョウ</t>
    </rPh>
    <phoneticPr fontId="1"/>
  </si>
  <si>
    <t>茨城</t>
    <rPh sb="0" eb="2">
      <t>イバラキ</t>
    </rPh>
    <phoneticPr fontId="1"/>
  </si>
  <si>
    <t>千葉</t>
    <rPh sb="0" eb="2">
      <t>チバ</t>
    </rPh>
    <phoneticPr fontId="1"/>
  </si>
  <si>
    <t>神奈川</t>
    <rPh sb="0" eb="3">
      <t>カナガワ</t>
    </rPh>
    <phoneticPr fontId="1"/>
  </si>
  <si>
    <t>北海</t>
    <rPh sb="0" eb="2">
      <t>ホッカイ</t>
    </rPh>
    <phoneticPr fontId="1"/>
  </si>
  <si>
    <t>沖縄</t>
    <rPh sb="0" eb="2">
      <t>オキナワ</t>
    </rPh>
    <phoneticPr fontId="1"/>
  </si>
  <si>
    <t>福岡</t>
    <rPh sb="0" eb="2">
      <t>フクオカ</t>
    </rPh>
    <phoneticPr fontId="1"/>
  </si>
  <si>
    <t>佐賀</t>
    <rPh sb="0" eb="2">
      <t>サガ</t>
    </rPh>
    <phoneticPr fontId="1"/>
  </si>
  <si>
    <t>長崎</t>
    <rPh sb="0" eb="2">
      <t>ナガサキ</t>
    </rPh>
    <phoneticPr fontId="1"/>
  </si>
  <si>
    <t>熊本</t>
    <rPh sb="0" eb="2">
      <t>クマモト</t>
    </rPh>
    <phoneticPr fontId="1"/>
  </si>
  <si>
    <t>大分</t>
    <rPh sb="0" eb="2">
      <t>オオイタ</t>
    </rPh>
    <phoneticPr fontId="1"/>
  </si>
  <si>
    <t>宮崎</t>
    <rPh sb="0" eb="2">
      <t>ミヤザキ</t>
    </rPh>
    <phoneticPr fontId="1"/>
  </si>
  <si>
    <t>鹿児島</t>
    <rPh sb="0" eb="3">
      <t>カゴシマ</t>
    </rPh>
    <phoneticPr fontId="1"/>
  </si>
  <si>
    <t>　</t>
    <phoneticPr fontId="1"/>
  </si>
  <si>
    <t>滋賀</t>
    <rPh sb="0" eb="2">
      <t>シガ</t>
    </rPh>
    <phoneticPr fontId="1"/>
  </si>
  <si>
    <t>三重</t>
    <rPh sb="0" eb="2">
      <t>ミエ</t>
    </rPh>
    <phoneticPr fontId="1"/>
  </si>
  <si>
    <t>奈良</t>
    <rPh sb="0" eb="2">
      <t>ナラ</t>
    </rPh>
    <phoneticPr fontId="1"/>
  </si>
  <si>
    <t>京都</t>
    <rPh sb="0" eb="2">
      <t>キョウト</t>
    </rPh>
    <phoneticPr fontId="1"/>
  </si>
  <si>
    <t>大阪</t>
    <rPh sb="0" eb="2">
      <t>オオサカ</t>
    </rPh>
    <phoneticPr fontId="1"/>
  </si>
  <si>
    <t>和歌山</t>
    <rPh sb="0" eb="3">
      <t>ワカヤマ</t>
    </rPh>
    <phoneticPr fontId="1"/>
  </si>
  <si>
    <t>兵庫</t>
    <rPh sb="0" eb="2">
      <t>ヒョウゴ</t>
    </rPh>
    <phoneticPr fontId="1"/>
  </si>
  <si>
    <t>徳島</t>
    <rPh sb="0" eb="2">
      <t>トクシマ</t>
    </rPh>
    <phoneticPr fontId="1"/>
  </si>
  <si>
    <t>香川</t>
    <rPh sb="0" eb="2">
      <t>カガワ</t>
    </rPh>
    <phoneticPr fontId="1"/>
  </si>
  <si>
    <t>高知</t>
    <rPh sb="0" eb="2">
      <t>コウチ</t>
    </rPh>
    <phoneticPr fontId="1"/>
  </si>
  <si>
    <t>愛媛</t>
    <rPh sb="0" eb="2">
      <t>エヒメ</t>
    </rPh>
    <phoneticPr fontId="1"/>
  </si>
  <si>
    <t>新潟</t>
    <rPh sb="0" eb="2">
      <t>ニイガタ</t>
    </rPh>
    <phoneticPr fontId="1"/>
  </si>
  <si>
    <t>富山</t>
    <rPh sb="0" eb="2">
      <t>トヤマ</t>
    </rPh>
    <phoneticPr fontId="1"/>
  </si>
  <si>
    <t>石川</t>
    <rPh sb="0" eb="2">
      <t>イシカワ</t>
    </rPh>
    <phoneticPr fontId="1"/>
  </si>
  <si>
    <t>福井</t>
    <rPh sb="0" eb="2">
      <t>フクイ</t>
    </rPh>
    <phoneticPr fontId="1"/>
  </si>
  <si>
    <t>長野</t>
    <rPh sb="0" eb="2">
      <t>ナガノ</t>
    </rPh>
    <phoneticPr fontId="1"/>
  </si>
  <si>
    <t>山梨</t>
    <rPh sb="0" eb="2">
      <t>ヤマナシ</t>
    </rPh>
    <phoneticPr fontId="1"/>
  </si>
  <si>
    <t>静岡</t>
    <rPh sb="0" eb="2">
      <t>シズオカ</t>
    </rPh>
    <phoneticPr fontId="1"/>
  </si>
  <si>
    <t>愛知</t>
    <rPh sb="0" eb="2">
      <t>アイチ</t>
    </rPh>
    <phoneticPr fontId="1"/>
  </si>
  <si>
    <t>岐阜</t>
    <rPh sb="0" eb="2">
      <t>ギフ</t>
    </rPh>
    <phoneticPr fontId="1"/>
  </si>
  <si>
    <t>鳥取</t>
    <rPh sb="0" eb="2">
      <t>トットリ</t>
    </rPh>
    <phoneticPr fontId="1"/>
  </si>
  <si>
    <t>島根</t>
    <rPh sb="0" eb="2">
      <t>シマネ</t>
    </rPh>
    <phoneticPr fontId="1"/>
  </si>
  <si>
    <t>岡山</t>
    <rPh sb="0" eb="2">
      <t>オカヤマ</t>
    </rPh>
    <phoneticPr fontId="1"/>
  </si>
  <si>
    <t>広島</t>
    <rPh sb="0" eb="2">
      <t>ヒロシマ</t>
    </rPh>
    <phoneticPr fontId="1"/>
  </si>
  <si>
    <t>山口</t>
    <rPh sb="0" eb="2">
      <t>ヤマグチ</t>
    </rPh>
    <phoneticPr fontId="1"/>
  </si>
  <si>
    <t>◆県名暗記</t>
    <rPh sb="1" eb="3">
      <t>ケンメイ</t>
    </rPh>
    <rPh sb="3" eb="5">
      <t>アンキ</t>
    </rPh>
    <phoneticPr fontId="1"/>
  </si>
  <si>
    <t>Ｎｏ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</si>
</sst>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2"/>
      <color rgb="FFFF0000"/>
      <name val="AR P教科書体M"/>
      <family val="4"/>
      <charset val="128"/>
    </font>
    <font>
      <sz val="20"/>
      <color rgb="FFFF0000"/>
      <name val="ＭＳ Ｐゴシック"/>
      <family val="2"/>
      <charset val="128"/>
      <scheme val="minor"/>
    </font>
    <font>
      <sz val="20"/>
      <color rgb="FFFF0000"/>
      <name val="AR P教科書体M"/>
      <family val="4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0" fillId="0" borderId="0" xfId="0" applyAlignme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top"/>
    </xf>
    <xf numFmtId="0" fontId="0" fillId="0" borderId="6" xfId="0" applyBorder="1" applyAlignment="1">
      <alignment vertical="center"/>
    </xf>
    <xf numFmtId="0" fontId="0" fillId="0" borderId="23" xfId="0" applyBorder="1">
      <alignment vertical="center"/>
    </xf>
    <xf numFmtId="0" fontId="0" fillId="0" borderId="0" xfId="0" applyBorder="1" applyAlignment="1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top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7" xfId="0" applyBorder="1" applyAlignment="1">
      <alignment vertical="center"/>
    </xf>
    <xf numFmtId="0" fontId="2" fillId="0" borderId="7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6" xfId="0" applyBorder="1">
      <alignment vertical="center"/>
    </xf>
    <xf numFmtId="0" fontId="8" fillId="0" borderId="0" xfId="0" applyFont="1" applyAlignment="1">
      <alignment vertical="top"/>
    </xf>
    <xf numFmtId="0" fontId="3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11" xfId="0" applyFont="1" applyBorder="1" applyAlignment="1">
      <alignment horizontal="right" vertical="center"/>
    </xf>
    <xf numFmtId="0" fontId="5" fillId="0" borderId="12" xfId="0" applyFont="1" applyBorder="1" applyAlignment="1">
      <alignment horizontal="right" vertical="center"/>
    </xf>
    <xf numFmtId="0" fontId="5" fillId="0" borderId="13" xfId="0" applyFont="1" applyBorder="1" applyAlignment="1">
      <alignment horizontal="right" vertical="center"/>
    </xf>
    <xf numFmtId="0" fontId="5" fillId="0" borderId="16" xfId="0" applyFont="1" applyBorder="1" applyAlignment="1">
      <alignment horizontal="right" vertical="center"/>
    </xf>
    <xf numFmtId="0" fontId="5" fillId="0" borderId="17" xfId="0" applyFont="1" applyBorder="1" applyAlignment="1">
      <alignment horizontal="right" vertical="center"/>
    </xf>
    <xf numFmtId="0" fontId="5" fillId="0" borderId="18" xfId="0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BC$5" max="30000" min="1" page="10"/>
</file>

<file path=xl/ctrlProps/ctrlProp2.xml><?xml version="1.0" encoding="utf-8"?>
<formControlPr xmlns="http://schemas.microsoft.com/office/spreadsheetml/2009/9/main" objectType="Spin" dx="16" fmlaLink="$BC$5" max="30000" min="1" page="1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29308</xdr:colOff>
      <xdr:row>1</xdr:row>
      <xdr:rowOff>377726</xdr:rowOff>
    </xdr:from>
    <xdr:to>
      <xdr:col>44</xdr:col>
      <xdr:colOff>1466</xdr:colOff>
      <xdr:row>42</xdr:row>
      <xdr:rowOff>44352</xdr:rowOff>
    </xdr:to>
    <xdr:pic>
      <xdr:nvPicPr>
        <xdr:cNvPr id="2" name="Picture 530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08" y="780707"/>
          <a:ext cx="10796221" cy="9228260"/>
        </a:xfrm>
        <a:prstGeom prst="rect">
          <a:avLst/>
        </a:prstGeom>
        <a:noFill/>
        <a:effectLst>
          <a:glow rad="12700">
            <a:schemeClr val="tx1"/>
          </a:glow>
        </a:effec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45</xdr:col>
      <xdr:colOff>85726</xdr:colOff>
      <xdr:row>78</xdr:row>
      <xdr:rowOff>9525</xdr:rowOff>
    </xdr:to>
    <xdr:sp macro="" textlink="">
      <xdr:nvSpPr>
        <xdr:cNvPr id="10243" name="AutoShape 3">
          <a:extLst>
            <a:ext uri="{FF2B5EF4-FFF2-40B4-BE49-F238E27FC236}">
              <a16:creationId xmlns:a16="http://schemas.microsoft.com/office/drawing/2014/main" id="{00000000-0008-0000-0000-00000328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9563100"/>
          <a:ext cx="10325100" cy="869632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102577</xdr:colOff>
      <xdr:row>39</xdr:row>
      <xdr:rowOff>183172</xdr:rowOff>
    </xdr:from>
    <xdr:to>
      <xdr:col>18</xdr:col>
      <xdr:colOff>207352</xdr:colOff>
      <xdr:row>52</xdr:row>
      <xdr:rowOff>202222</xdr:rowOff>
    </xdr:to>
    <xdr:pic>
      <xdr:nvPicPr>
        <xdr:cNvPr id="10246" name="Picture 6">
          <a:extLst>
            <a:ext uri="{FF2B5EF4-FFF2-40B4-BE49-F238E27FC236}">
              <a16:creationId xmlns:a16="http://schemas.microsoft.com/office/drawing/2014/main" id="{00000000-0008-0000-0000-00000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3096" y="9466384"/>
          <a:ext cx="3731602" cy="2971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146542</xdr:colOff>
      <xdr:row>41</xdr:row>
      <xdr:rowOff>183171</xdr:rowOff>
    </xdr:from>
    <xdr:to>
      <xdr:col>42</xdr:col>
      <xdr:colOff>183177</xdr:colOff>
      <xdr:row>82</xdr:row>
      <xdr:rowOff>22712</xdr:rowOff>
    </xdr:to>
    <xdr:pic>
      <xdr:nvPicPr>
        <xdr:cNvPr id="10247" name="Picture 7">
          <a:extLst>
            <a:ext uri="{FF2B5EF4-FFF2-40B4-BE49-F238E27FC236}">
              <a16:creationId xmlns:a16="http://schemas.microsoft.com/office/drawing/2014/main" id="{00000000-0008-0000-0000-00000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5273" y="9920652"/>
          <a:ext cx="10396904" cy="9152060"/>
        </a:xfrm>
        <a:prstGeom prst="rect">
          <a:avLst/>
        </a:prstGeom>
        <a:noFill/>
        <a:effectLst>
          <a:glow rad="12700">
            <a:schemeClr val="tx1"/>
          </a:glow>
        </a:effec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45</xdr:col>
      <xdr:colOff>85725</xdr:colOff>
      <xdr:row>37</xdr:row>
      <xdr:rowOff>219075</xdr:rowOff>
    </xdr:to>
    <xdr:sp macro="" textlink="">
      <xdr:nvSpPr>
        <xdr:cNvPr id="10241" name="AutoShape 1">
          <a:extLst>
            <a:ext uri="{FF2B5EF4-FFF2-40B4-BE49-F238E27FC236}">
              <a16:creationId xmlns:a16="http://schemas.microsoft.com/office/drawing/2014/main" id="{00000000-0008-0000-0000-000001280000}"/>
            </a:ext>
          </a:extLst>
        </xdr:cNvPr>
        <xdr:cNvSpPr>
          <a:spLocks noChangeAspect="1" noChangeArrowheads="1"/>
        </xdr:cNvSpPr>
      </xdr:nvSpPr>
      <xdr:spPr bwMode="auto">
        <a:xfrm>
          <a:off x="1219200" y="400050"/>
          <a:ext cx="9096375" cy="869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57150</xdr:colOff>
          <xdr:row>3</xdr:row>
          <xdr:rowOff>28575</xdr:rowOff>
        </xdr:from>
        <xdr:to>
          <xdr:col>58</xdr:col>
          <xdr:colOff>609600</xdr:colOff>
          <xdr:row>6</xdr:row>
          <xdr:rowOff>104775</xdr:rowOff>
        </xdr:to>
        <xdr:sp macro="" textlink="">
          <xdr:nvSpPr>
            <xdr:cNvPr id="10242" name="Spinner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</xdr:col>
          <xdr:colOff>57150</xdr:colOff>
          <xdr:row>43</xdr:row>
          <xdr:rowOff>28575</xdr:rowOff>
        </xdr:from>
        <xdr:to>
          <xdr:col>58</xdr:col>
          <xdr:colOff>609600</xdr:colOff>
          <xdr:row>46</xdr:row>
          <xdr:rowOff>104775</xdr:rowOff>
        </xdr:to>
        <xdr:sp macro="" textlink="">
          <xdr:nvSpPr>
            <xdr:cNvPr id="10244" name="Spinner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117"/>
  <sheetViews>
    <sheetView tabSelected="1" topLeftCell="Q1" zoomScale="82" zoomScaleNormal="82" workbookViewId="0">
      <selection activeCell="BL71" sqref="BL71"/>
    </sheetView>
  </sheetViews>
  <sheetFormatPr defaultRowHeight="13.5" x14ac:dyDescent="0.15"/>
  <cols>
    <col min="3" max="57" width="3.125" customWidth="1"/>
  </cols>
  <sheetData>
    <row r="1" spans="2:68" ht="31.5" customHeight="1" x14ac:dyDescent="0.15"/>
    <row r="2" spans="2:68" ht="37.5" customHeight="1" thickBot="1" x14ac:dyDescent="0.2"/>
    <row r="3" spans="2:68" ht="18" customHeight="1" x14ac:dyDescent="0.15">
      <c r="B3" s="8">
        <f ca="1">INT(RAND()*(10-1)+1)</f>
        <v>4</v>
      </c>
      <c r="D3" t="s">
        <v>63</v>
      </c>
      <c r="AO3" s="55" t="s">
        <v>7</v>
      </c>
      <c r="AP3" s="56"/>
      <c r="AQ3" s="56"/>
      <c r="AR3" s="57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2"/>
    </row>
    <row r="4" spans="2:68" ht="18" customHeight="1" thickBot="1" x14ac:dyDescent="0.2">
      <c r="T4" s="48" t="s">
        <v>3</v>
      </c>
      <c r="U4" s="48"/>
      <c r="V4" s="48"/>
      <c r="W4" s="48"/>
      <c r="X4" s="48"/>
      <c r="Y4" s="48"/>
      <c r="Z4" s="48"/>
      <c r="AA4" s="48"/>
      <c r="AB4" s="48"/>
      <c r="AC4" s="27">
        <v>25</v>
      </c>
      <c r="AD4" s="53"/>
      <c r="AE4" s="53"/>
      <c r="AF4" s="53"/>
      <c r="AG4" s="53"/>
      <c r="AH4" s="53"/>
      <c r="AI4" s="54"/>
      <c r="AJ4" s="37" t="s">
        <v>10</v>
      </c>
      <c r="AK4" s="38"/>
      <c r="AO4" s="58"/>
      <c r="AP4" s="59"/>
      <c r="AQ4" s="59"/>
      <c r="AR4" s="60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4"/>
      <c r="BP4">
        <v>1</v>
      </c>
    </row>
    <row r="5" spans="2:68" ht="18" customHeight="1" x14ac:dyDescent="0.15">
      <c r="T5" s="48"/>
      <c r="U5" s="48"/>
      <c r="V5" s="48"/>
      <c r="W5" s="48"/>
      <c r="X5" s="48"/>
      <c r="Y5" s="48"/>
      <c r="Z5" s="48"/>
      <c r="AA5" s="48"/>
      <c r="AB5" s="48"/>
      <c r="AC5" s="27"/>
      <c r="AD5" s="53"/>
      <c r="AE5" s="53"/>
      <c r="AF5" s="53"/>
      <c r="AG5" s="53"/>
      <c r="AH5" s="53"/>
      <c r="AI5" s="54"/>
      <c r="AJ5" s="39"/>
      <c r="AK5" s="40"/>
      <c r="BB5" t="s">
        <v>64</v>
      </c>
      <c r="BC5" s="68">
        <v>1</v>
      </c>
      <c r="BD5" s="68"/>
      <c r="BE5" s="68"/>
    </row>
    <row r="6" spans="2:68" ht="18" customHeight="1" x14ac:dyDescent="0.15">
      <c r="T6" s="27">
        <v>21</v>
      </c>
      <c r="U6" s="53"/>
      <c r="V6" s="53"/>
      <c r="W6" s="53"/>
      <c r="X6" s="53"/>
      <c r="Y6" s="53"/>
      <c r="Z6" s="54"/>
      <c r="AA6" s="37" t="s">
        <v>10</v>
      </c>
      <c r="AB6" s="38"/>
      <c r="AC6" s="27">
        <v>26</v>
      </c>
      <c r="AD6" s="53"/>
      <c r="AE6" s="53"/>
      <c r="AF6" s="53"/>
      <c r="AG6" s="53"/>
      <c r="AH6" s="53"/>
      <c r="AI6" s="54"/>
      <c r="AJ6" s="37" t="s">
        <v>10</v>
      </c>
      <c r="AK6" s="38"/>
      <c r="AW6" s="41" t="s">
        <v>0</v>
      </c>
      <c r="AX6" s="42"/>
      <c r="AY6" s="42"/>
      <c r="AZ6" s="42"/>
      <c r="BA6" s="42"/>
      <c r="BB6" s="42"/>
      <c r="BC6" s="42"/>
      <c r="BD6" s="42"/>
      <c r="BE6" s="43"/>
    </row>
    <row r="7" spans="2:68" ht="18" customHeight="1" x14ac:dyDescent="0.15">
      <c r="T7" s="27"/>
      <c r="U7" s="53"/>
      <c r="V7" s="53"/>
      <c r="W7" s="53"/>
      <c r="X7" s="53"/>
      <c r="Y7" s="53"/>
      <c r="Z7" s="54"/>
      <c r="AA7" s="39"/>
      <c r="AB7" s="40"/>
      <c r="AC7" s="27"/>
      <c r="AD7" s="53"/>
      <c r="AE7" s="53"/>
      <c r="AF7" s="53"/>
      <c r="AG7" s="53"/>
      <c r="AH7" s="53"/>
      <c r="AI7" s="54"/>
      <c r="AJ7" s="39"/>
      <c r="AK7" s="40"/>
      <c r="AW7" s="44"/>
      <c r="AX7" s="45"/>
      <c r="AY7" s="45"/>
      <c r="AZ7" s="45"/>
      <c r="BA7" s="45"/>
      <c r="BB7" s="45"/>
      <c r="BC7" s="45"/>
      <c r="BD7" s="45"/>
      <c r="BE7" s="46"/>
    </row>
    <row r="8" spans="2:68" ht="18" customHeight="1" x14ac:dyDescent="0.15">
      <c r="T8" s="27">
        <v>22</v>
      </c>
      <c r="U8" s="53"/>
      <c r="V8" s="53"/>
      <c r="W8" s="53"/>
      <c r="X8" s="53"/>
      <c r="Y8" s="53"/>
      <c r="Z8" s="54"/>
      <c r="AA8" s="37" t="s">
        <v>10</v>
      </c>
      <c r="AB8" s="38"/>
      <c r="AC8" s="27">
        <v>27</v>
      </c>
      <c r="AD8" s="53"/>
      <c r="AE8" s="53"/>
      <c r="AF8" s="53"/>
      <c r="AG8" s="53"/>
      <c r="AH8" s="53"/>
      <c r="AI8" s="54"/>
      <c r="AJ8" s="37" t="s">
        <v>10</v>
      </c>
      <c r="AK8" s="38"/>
      <c r="AW8" s="48">
        <v>1</v>
      </c>
      <c r="AX8" s="53"/>
      <c r="AY8" s="53"/>
      <c r="AZ8" s="53"/>
      <c r="BA8" s="53"/>
      <c r="BB8" s="53"/>
      <c r="BC8" s="54"/>
      <c r="BD8" s="30" t="s">
        <v>9</v>
      </c>
      <c r="BE8" s="31"/>
    </row>
    <row r="9" spans="2:68" ht="18" customHeight="1" x14ac:dyDescent="0.15">
      <c r="T9" s="27"/>
      <c r="U9" s="53"/>
      <c r="V9" s="53"/>
      <c r="W9" s="53"/>
      <c r="X9" s="53"/>
      <c r="Y9" s="53"/>
      <c r="Z9" s="54"/>
      <c r="AA9" s="39"/>
      <c r="AB9" s="40"/>
      <c r="AC9" s="27"/>
      <c r="AD9" s="53"/>
      <c r="AE9" s="53"/>
      <c r="AF9" s="53"/>
      <c r="AG9" s="53"/>
      <c r="AH9" s="53"/>
      <c r="AI9" s="54"/>
      <c r="AJ9" s="39"/>
      <c r="AK9" s="40"/>
      <c r="AW9" s="48"/>
      <c r="AX9" s="53"/>
      <c r="AY9" s="53"/>
      <c r="AZ9" s="53"/>
      <c r="BA9" s="53"/>
      <c r="BB9" s="53"/>
      <c r="BC9" s="54"/>
      <c r="BD9" s="32"/>
      <c r="BE9" s="31"/>
    </row>
    <row r="10" spans="2:68" ht="18" customHeight="1" x14ac:dyDescent="0.15">
      <c r="T10" s="27">
        <v>23</v>
      </c>
      <c r="U10" s="53"/>
      <c r="V10" s="53"/>
      <c r="W10" s="53"/>
      <c r="X10" s="53"/>
      <c r="Y10" s="53"/>
      <c r="Z10" s="54"/>
      <c r="AA10" s="37" t="s">
        <v>10</v>
      </c>
      <c r="AB10" s="38"/>
      <c r="AC10" s="27">
        <v>28</v>
      </c>
      <c r="AD10" s="53"/>
      <c r="AE10" s="53"/>
      <c r="AF10" s="53"/>
      <c r="AG10" s="53"/>
      <c r="AH10" s="53"/>
      <c r="AI10" s="54"/>
      <c r="AJ10" s="37" t="s">
        <v>10</v>
      </c>
      <c r="AK10" s="38"/>
      <c r="AN10" s="4">
        <f ca="1">INT(RAND()*(7-1)+1)</f>
        <v>1</v>
      </c>
      <c r="AW10" s="48">
        <v>2</v>
      </c>
      <c r="AX10" s="53"/>
      <c r="AY10" s="53"/>
      <c r="AZ10" s="53"/>
      <c r="BA10" s="53"/>
      <c r="BB10" s="53"/>
      <c r="BC10" s="54"/>
      <c r="BD10" s="30" t="s">
        <v>9</v>
      </c>
      <c r="BE10" s="31"/>
    </row>
    <row r="11" spans="2:68" ht="18" customHeight="1" thickBot="1" x14ac:dyDescent="0.2">
      <c r="T11" s="27"/>
      <c r="U11" s="53"/>
      <c r="V11" s="53"/>
      <c r="W11" s="53"/>
      <c r="X11" s="53"/>
      <c r="Y11" s="53"/>
      <c r="Z11" s="54"/>
      <c r="AA11" s="39"/>
      <c r="AB11" s="40"/>
      <c r="AC11" s="27"/>
      <c r="AD11" s="53"/>
      <c r="AE11" s="53"/>
      <c r="AF11" s="53"/>
      <c r="AG11" s="53"/>
      <c r="AH11" s="53"/>
      <c r="AI11" s="54"/>
      <c r="AJ11" s="39"/>
      <c r="AK11" s="40"/>
      <c r="AW11" s="48"/>
      <c r="AX11" s="53"/>
      <c r="AY11" s="53"/>
      <c r="AZ11" s="53"/>
      <c r="BA11" s="53"/>
      <c r="BB11" s="53"/>
      <c r="BC11" s="54"/>
      <c r="BD11" s="32"/>
      <c r="BE11" s="31"/>
    </row>
    <row r="12" spans="2:68" ht="18" customHeight="1" thickBot="1" x14ac:dyDescent="0.2">
      <c r="L12" s="66"/>
      <c r="M12" s="66"/>
      <c r="N12" s="66"/>
      <c r="O12" s="66"/>
      <c r="P12" s="67"/>
      <c r="Q12" s="51" t="s">
        <v>8</v>
      </c>
      <c r="R12" s="52"/>
      <c r="T12" s="27">
        <v>24</v>
      </c>
      <c r="U12" s="53"/>
      <c r="V12" s="53"/>
      <c r="W12" s="53"/>
      <c r="X12" s="53"/>
      <c r="Y12" s="53"/>
      <c r="Z12" s="54"/>
      <c r="AA12" s="37" t="s">
        <v>10</v>
      </c>
      <c r="AB12" s="38"/>
      <c r="AC12" s="27">
        <v>29</v>
      </c>
      <c r="AD12" s="53"/>
      <c r="AE12" s="53"/>
      <c r="AF12" s="53"/>
      <c r="AG12" s="53"/>
      <c r="AH12" s="53"/>
      <c r="AI12" s="54"/>
      <c r="AJ12" s="37" t="s">
        <v>10</v>
      </c>
      <c r="AK12" s="38"/>
      <c r="AM12" s="2">
        <f ca="1">CHOOSE($AN$10,5,6,1,2,3,4)</f>
        <v>5</v>
      </c>
      <c r="AO12" s="2">
        <f ca="1">CHOOSE($AN$10,2,3,4,5,6,1)</f>
        <v>2</v>
      </c>
      <c r="AP12" s="2"/>
      <c r="AW12" s="48">
        <v>3</v>
      </c>
      <c r="AX12" s="53"/>
      <c r="AY12" s="53"/>
      <c r="AZ12" s="53"/>
      <c r="BA12" s="53"/>
      <c r="BB12" s="53"/>
      <c r="BC12" s="54"/>
      <c r="BD12" s="30" t="s">
        <v>9</v>
      </c>
      <c r="BE12" s="31"/>
    </row>
    <row r="13" spans="2:68" ht="18" customHeight="1" thickBot="1" x14ac:dyDescent="0.2">
      <c r="L13" s="66"/>
      <c r="M13" s="66"/>
      <c r="N13" s="66"/>
      <c r="O13" s="66"/>
      <c r="P13" s="67"/>
      <c r="Q13" s="51"/>
      <c r="R13" s="52"/>
      <c r="T13" s="27"/>
      <c r="U13" s="53"/>
      <c r="V13" s="53"/>
      <c r="W13" s="53"/>
      <c r="X13" s="53"/>
      <c r="Y13" s="53"/>
      <c r="Z13" s="54"/>
      <c r="AA13" s="39"/>
      <c r="AB13" s="40"/>
      <c r="AC13" s="27"/>
      <c r="AD13" s="53"/>
      <c r="AE13" s="53"/>
      <c r="AF13" s="53"/>
      <c r="AG13" s="53"/>
      <c r="AH13" s="53"/>
      <c r="AI13" s="54"/>
      <c r="AJ13" s="39"/>
      <c r="AK13" s="40"/>
      <c r="AW13" s="48"/>
      <c r="AX13" s="53"/>
      <c r="AY13" s="53"/>
      <c r="AZ13" s="53"/>
      <c r="BA13" s="53"/>
      <c r="BB13" s="53"/>
      <c r="BC13" s="54"/>
      <c r="BD13" s="32"/>
      <c r="BE13" s="31"/>
    </row>
    <row r="14" spans="2:68" ht="18" customHeight="1" x14ac:dyDescent="0.15"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W14" s="48">
        <v>4</v>
      </c>
      <c r="AX14" s="53"/>
      <c r="AY14" s="53"/>
      <c r="AZ14" s="53"/>
      <c r="BA14" s="53"/>
      <c r="BB14" s="53"/>
      <c r="BC14" s="54"/>
      <c r="BD14" s="30" t="s">
        <v>9</v>
      </c>
      <c r="BE14" s="31"/>
    </row>
    <row r="15" spans="2:68" ht="18" customHeight="1" x14ac:dyDescent="0.15">
      <c r="B15" s="8">
        <f ca="1">INT(RAND()*(6-1)+1)</f>
        <v>1</v>
      </c>
      <c r="E15" s="41" t="s">
        <v>6</v>
      </c>
      <c r="F15" s="42"/>
      <c r="G15" s="42"/>
      <c r="H15" s="42"/>
      <c r="I15" s="42"/>
      <c r="J15" s="42"/>
      <c r="K15" s="42"/>
      <c r="L15" s="42"/>
      <c r="M15" s="43"/>
      <c r="O15" s="41" t="s">
        <v>5</v>
      </c>
      <c r="P15" s="42"/>
      <c r="Q15" s="42"/>
      <c r="R15" s="42"/>
      <c r="S15" s="42"/>
      <c r="T15" s="42"/>
      <c r="U15" s="42"/>
      <c r="V15" s="42"/>
      <c r="W15" s="43"/>
      <c r="X15" s="15" t="s">
        <v>12</v>
      </c>
      <c r="Y15" s="7"/>
      <c r="Z15" s="7"/>
      <c r="AA15" s="7"/>
      <c r="AB15" s="7"/>
      <c r="AC15" s="7"/>
      <c r="AD15" s="7"/>
      <c r="AE15" s="16" t="s">
        <v>13</v>
      </c>
      <c r="AF15" s="16"/>
      <c r="AI15" s="1"/>
      <c r="AJ15" s="1"/>
      <c r="AK15" s="1"/>
      <c r="AL15" s="1"/>
      <c r="AW15" s="48"/>
      <c r="AX15" s="53"/>
      <c r="AY15" s="53"/>
      <c r="AZ15" s="53"/>
      <c r="BA15" s="53"/>
      <c r="BB15" s="53"/>
      <c r="BC15" s="54"/>
      <c r="BD15" s="32"/>
      <c r="BE15" s="31"/>
    </row>
    <row r="16" spans="2:68" ht="18" customHeight="1" x14ac:dyDescent="0.15">
      <c r="E16" s="44"/>
      <c r="F16" s="45"/>
      <c r="G16" s="45"/>
      <c r="H16" s="45"/>
      <c r="I16" s="45"/>
      <c r="J16" s="45"/>
      <c r="K16" s="45"/>
      <c r="L16" s="45"/>
      <c r="M16" s="46"/>
      <c r="O16" s="44"/>
      <c r="P16" s="45"/>
      <c r="Q16" s="45"/>
      <c r="R16" s="45"/>
      <c r="S16" s="45"/>
      <c r="T16" s="45"/>
      <c r="U16" s="45"/>
      <c r="V16" s="45"/>
      <c r="W16" s="46"/>
      <c r="X16" s="14"/>
      <c r="Y16" s="12"/>
      <c r="Z16" s="12"/>
      <c r="AA16" s="12"/>
      <c r="AB16" s="12"/>
      <c r="AC16" s="12"/>
      <c r="AD16" s="12"/>
      <c r="AE16" s="13"/>
      <c r="AF16" s="13"/>
      <c r="AI16" s="1"/>
      <c r="AJ16" s="1"/>
      <c r="AK16" s="1"/>
      <c r="AL16" s="1"/>
      <c r="AM16" s="2">
        <f ca="1">CHOOSE($AN$10,6,1,2,3,4,5)</f>
        <v>6</v>
      </c>
      <c r="AO16" s="3">
        <f ca="1">CHOOSE($AN$10,4,5,6,1,2,3)</f>
        <v>4</v>
      </c>
      <c r="AW16" s="48">
        <v>5</v>
      </c>
      <c r="AX16" s="53"/>
      <c r="AY16" s="53"/>
      <c r="AZ16" s="53"/>
      <c r="BA16" s="53"/>
      <c r="BB16" s="53"/>
      <c r="BC16" s="54"/>
      <c r="BD16" s="30" t="s">
        <v>9</v>
      </c>
      <c r="BE16" s="31"/>
    </row>
    <row r="17" spans="5:58" ht="18" customHeight="1" x14ac:dyDescent="0.15">
      <c r="E17" s="27">
        <v>61</v>
      </c>
      <c r="F17" s="53"/>
      <c r="G17" s="53"/>
      <c r="H17" s="53"/>
      <c r="I17" s="53"/>
      <c r="J17" s="53"/>
      <c r="K17" s="54"/>
      <c r="L17" s="37" t="s">
        <v>9</v>
      </c>
      <c r="M17" s="38"/>
      <c r="O17" s="27">
        <v>51</v>
      </c>
      <c r="P17" s="53"/>
      <c r="Q17" s="53"/>
      <c r="R17" s="53"/>
      <c r="S17" s="53"/>
      <c r="T17" s="53"/>
      <c r="U17" s="54"/>
      <c r="V17" s="37" t="s">
        <v>9</v>
      </c>
      <c r="W17" s="38"/>
      <c r="X17" s="27">
        <v>54</v>
      </c>
      <c r="Y17" s="53"/>
      <c r="Z17" s="53"/>
      <c r="AA17" s="53"/>
      <c r="AB17" s="53"/>
      <c r="AC17" s="53"/>
      <c r="AD17" s="54"/>
      <c r="AE17" s="37" t="s">
        <v>9</v>
      </c>
      <c r="AF17" s="38"/>
      <c r="AW17" s="48"/>
      <c r="AX17" s="53"/>
      <c r="AY17" s="53"/>
      <c r="AZ17" s="53"/>
      <c r="BA17" s="53"/>
      <c r="BB17" s="53"/>
      <c r="BC17" s="54"/>
      <c r="BD17" s="32"/>
      <c r="BE17" s="31"/>
    </row>
    <row r="18" spans="5:58" ht="18" customHeight="1" x14ac:dyDescent="0.15">
      <c r="E18" s="27"/>
      <c r="F18" s="53"/>
      <c r="G18" s="53"/>
      <c r="H18" s="53"/>
      <c r="I18" s="53"/>
      <c r="J18" s="53"/>
      <c r="K18" s="54"/>
      <c r="L18" s="39"/>
      <c r="M18" s="40"/>
      <c r="O18" s="27"/>
      <c r="P18" s="53"/>
      <c r="Q18" s="53"/>
      <c r="R18" s="53"/>
      <c r="S18" s="53"/>
      <c r="T18" s="53"/>
      <c r="U18" s="54"/>
      <c r="V18" s="39"/>
      <c r="W18" s="40"/>
      <c r="X18" s="27"/>
      <c r="Y18" s="53"/>
      <c r="Z18" s="53"/>
      <c r="AA18" s="53"/>
      <c r="AB18" s="53"/>
      <c r="AC18" s="53"/>
      <c r="AD18" s="54"/>
      <c r="AE18" s="39"/>
      <c r="AF18" s="40"/>
      <c r="AW18" s="48">
        <v>6</v>
      </c>
      <c r="AX18" s="53"/>
      <c r="AY18" s="53"/>
      <c r="AZ18" s="53"/>
      <c r="BA18" s="53"/>
      <c r="BB18" s="53"/>
      <c r="BC18" s="54"/>
      <c r="BD18" s="30" t="s">
        <v>9</v>
      </c>
      <c r="BE18" s="31"/>
    </row>
    <row r="19" spans="5:58" ht="18" customHeight="1" x14ac:dyDescent="0.15">
      <c r="E19" s="27">
        <v>62</v>
      </c>
      <c r="F19" s="53"/>
      <c r="G19" s="53"/>
      <c r="H19" s="53"/>
      <c r="I19" s="53"/>
      <c r="J19" s="53"/>
      <c r="K19" s="54"/>
      <c r="L19" s="37" t="s">
        <v>9</v>
      </c>
      <c r="M19" s="38"/>
      <c r="O19" s="27">
        <v>52</v>
      </c>
      <c r="P19" s="53"/>
      <c r="Q19" s="53"/>
      <c r="R19" s="53"/>
      <c r="S19" s="53"/>
      <c r="T19" s="53"/>
      <c r="U19" s="54"/>
      <c r="V19" s="37" t="s">
        <v>9</v>
      </c>
      <c r="W19" s="38"/>
      <c r="X19" s="27">
        <v>55</v>
      </c>
      <c r="Y19" s="53"/>
      <c r="Z19" s="53"/>
      <c r="AA19" s="53"/>
      <c r="AB19" s="53"/>
      <c r="AC19" s="53"/>
      <c r="AD19" s="54"/>
      <c r="AE19" s="37" t="s">
        <v>9</v>
      </c>
      <c r="AF19" s="38"/>
      <c r="AK19">
        <f ca="1">CHOOSE($B$3,21,22,23,24,25,26,27,28,29)</f>
        <v>24</v>
      </c>
      <c r="AN19" s="2">
        <f ca="1">CHOOSE($AN$10,3,4,5,6,1,2)</f>
        <v>3</v>
      </c>
      <c r="AW19" s="48"/>
      <c r="AX19" s="53"/>
      <c r="AY19" s="53"/>
      <c r="AZ19" s="53"/>
      <c r="BA19" s="53"/>
      <c r="BB19" s="53"/>
      <c r="BC19" s="54"/>
      <c r="BD19" s="32"/>
      <c r="BE19" s="31"/>
    </row>
    <row r="20" spans="5:58" ht="18" customHeight="1" x14ac:dyDescent="0.15">
      <c r="E20" s="27"/>
      <c r="F20" s="53"/>
      <c r="G20" s="53"/>
      <c r="H20" s="53"/>
      <c r="I20" s="53"/>
      <c r="J20" s="53"/>
      <c r="K20" s="54"/>
      <c r="L20" s="39"/>
      <c r="M20" s="40"/>
      <c r="O20" s="27"/>
      <c r="P20" s="53"/>
      <c r="Q20" s="53"/>
      <c r="R20" s="53"/>
      <c r="S20" s="53"/>
      <c r="T20" s="53"/>
      <c r="U20" s="54"/>
      <c r="V20" s="39"/>
      <c r="W20" s="40"/>
      <c r="X20" s="27"/>
      <c r="Y20" s="53"/>
      <c r="Z20" s="53"/>
      <c r="AA20" s="53"/>
      <c r="AB20" s="53"/>
      <c r="AC20" s="53"/>
      <c r="AD20" s="54"/>
      <c r="AE20" s="39"/>
      <c r="AF20" s="40"/>
    </row>
    <row r="21" spans="5:58" ht="18" customHeight="1" x14ac:dyDescent="0.15">
      <c r="E21" s="27">
        <v>63</v>
      </c>
      <c r="F21" s="53"/>
      <c r="G21" s="53"/>
      <c r="H21" s="53"/>
      <c r="I21" s="53"/>
      <c r="J21" s="53"/>
      <c r="K21" s="54"/>
      <c r="L21" s="37" t="s">
        <v>9</v>
      </c>
      <c r="M21" s="38"/>
      <c r="O21" s="27">
        <v>53</v>
      </c>
      <c r="P21" s="53"/>
      <c r="Q21" s="53"/>
      <c r="R21" s="53"/>
      <c r="S21" s="53"/>
      <c r="T21" s="53"/>
      <c r="U21" s="54"/>
      <c r="V21" s="37" t="s">
        <v>9</v>
      </c>
      <c r="W21" s="38"/>
      <c r="AM21">
        <f ca="1">CHOOSE($BF$21,11,12,13,14,15,16,17)</f>
        <v>13</v>
      </c>
      <c r="AW21" s="41" t="s">
        <v>1</v>
      </c>
      <c r="AX21" s="42"/>
      <c r="AY21" s="42"/>
      <c r="AZ21" s="42"/>
      <c r="BA21" s="42"/>
      <c r="BB21" s="42"/>
      <c r="BC21" s="42"/>
      <c r="BD21" s="42"/>
      <c r="BE21" s="43"/>
      <c r="BF21" s="8">
        <f ca="1">INT(RAND()*(8-1)+1)</f>
        <v>3</v>
      </c>
    </row>
    <row r="22" spans="5:58" ht="18" customHeight="1" x14ac:dyDescent="0.15">
      <c r="E22" s="27"/>
      <c r="F22" s="53"/>
      <c r="G22" s="53"/>
      <c r="H22" s="53"/>
      <c r="I22" s="53"/>
      <c r="J22" s="53"/>
      <c r="K22" s="54"/>
      <c r="L22" s="39"/>
      <c r="M22" s="40"/>
      <c r="O22" s="27"/>
      <c r="P22" s="53"/>
      <c r="Q22" s="53"/>
      <c r="R22" s="53"/>
      <c r="S22" s="53"/>
      <c r="T22" s="53"/>
      <c r="U22" s="54"/>
      <c r="V22" s="39"/>
      <c r="W22" s="40"/>
      <c r="AF22" s="10">
        <f ca="1">CHOOSE($B$3,28,29,21,22,23,24,25,26,27)</f>
        <v>22</v>
      </c>
      <c r="AH22">
        <f ca="1">CHOOSE($B$3,29,21,22,23,24,25,26,27,28)</f>
        <v>23</v>
      </c>
      <c r="AK22">
        <f ca="1">CHOOSE($BF$21,15,16,17,11,12,13,14)</f>
        <v>17</v>
      </c>
      <c r="AN22">
        <f ca="1">CHOOSE($BF$21,17,11,12,13,14,15,16)</f>
        <v>12</v>
      </c>
      <c r="AW22" s="44"/>
      <c r="AX22" s="45"/>
      <c r="AY22" s="45"/>
      <c r="AZ22" s="45"/>
      <c r="BA22" s="45"/>
      <c r="BB22" s="45"/>
      <c r="BC22" s="45"/>
      <c r="BD22" s="45"/>
      <c r="BE22" s="46"/>
    </row>
    <row r="23" spans="5:58" ht="18" customHeight="1" x14ac:dyDescent="0.15">
      <c r="E23" s="27">
        <v>64</v>
      </c>
      <c r="F23" s="53"/>
      <c r="G23" s="53"/>
      <c r="H23" s="53"/>
      <c r="I23" s="53"/>
      <c r="J23" s="53"/>
      <c r="K23" s="54"/>
      <c r="L23" s="37" t="s">
        <v>9</v>
      </c>
      <c r="M23" s="38"/>
      <c r="AI23">
        <f ca="1">CHOOSE($B$3,22,23,24,25,26,27,28,29,21)</f>
        <v>25</v>
      </c>
      <c r="AL23">
        <f ca="1">CHOOSE($BF$21,14,15,16,17,11,12,13)</f>
        <v>16</v>
      </c>
      <c r="AW23" s="27">
        <v>11</v>
      </c>
      <c r="AX23" s="53"/>
      <c r="AY23" s="53"/>
      <c r="AZ23" s="53"/>
      <c r="BA23" s="53"/>
      <c r="BB23" s="53"/>
      <c r="BC23" s="54"/>
      <c r="BD23" s="30"/>
      <c r="BE23" s="31"/>
    </row>
    <row r="24" spans="5:58" ht="18" customHeight="1" x14ac:dyDescent="0.15">
      <c r="E24" s="27"/>
      <c r="F24" s="53"/>
      <c r="G24" s="53"/>
      <c r="H24" s="53"/>
      <c r="I24" s="53"/>
      <c r="J24" s="53"/>
      <c r="K24" s="54"/>
      <c r="L24" s="39"/>
      <c r="M24" s="40"/>
      <c r="AF24" s="9">
        <f ca="1">CHOOSE($B$3,27,28,29,21,22,23,24,25,26)</f>
        <v>21</v>
      </c>
      <c r="AG24">
        <f ca="1">CHOOSE($B$3,23,24,25,26,27,28,29,21,22)</f>
        <v>26</v>
      </c>
      <c r="AK24">
        <f ca="1">CHOOSE($B$3,25,26,27,28,29,21,22,23,24)</f>
        <v>28</v>
      </c>
      <c r="AL24">
        <f ca="1">CHOOSE($BF$21,12,13,14,15,16,17,11)</f>
        <v>14</v>
      </c>
      <c r="AN24">
        <f ca="1">CHOOSE($BF$21,13,14,15,16,17,11,12)</f>
        <v>15</v>
      </c>
      <c r="AW24" s="27"/>
      <c r="AX24" s="53"/>
      <c r="AY24" s="53"/>
      <c r="AZ24" s="53"/>
      <c r="BA24" s="53"/>
      <c r="BB24" s="53"/>
      <c r="BC24" s="54"/>
      <c r="BD24" s="32"/>
      <c r="BE24" s="31"/>
    </row>
    <row r="25" spans="5:58" ht="18" customHeight="1" x14ac:dyDescent="0.15">
      <c r="E25" s="27">
        <v>65</v>
      </c>
      <c r="F25" s="53"/>
      <c r="G25" s="53"/>
      <c r="H25" s="53"/>
      <c r="I25" s="53"/>
      <c r="J25" s="53"/>
      <c r="K25" s="54"/>
      <c r="L25" s="37" t="s">
        <v>9</v>
      </c>
      <c r="M25" s="38"/>
      <c r="AA25">
        <f ca="1">CHOOSE($B$15,53,54,55,51,52)</f>
        <v>53</v>
      </c>
      <c r="AD25" s="47">
        <f ca="1">CHOOSE($BF$21,34,35,36,37,31,32,33)</f>
        <v>36</v>
      </c>
      <c r="AL25" s="18">
        <f ca="1">CHOOSE($BF$21,16,17,11,12,13,14,15)</f>
        <v>11</v>
      </c>
      <c r="AW25" s="27">
        <v>12</v>
      </c>
      <c r="AX25" s="53"/>
      <c r="AY25" s="53"/>
      <c r="AZ25" s="53"/>
      <c r="BA25" s="53"/>
      <c r="BB25" s="53"/>
      <c r="BC25" s="54"/>
      <c r="BD25" s="30"/>
      <c r="BE25" s="31"/>
    </row>
    <row r="26" spans="5:58" ht="18" customHeight="1" x14ac:dyDescent="0.15">
      <c r="E26" s="27"/>
      <c r="F26" s="53"/>
      <c r="G26" s="53"/>
      <c r="H26" s="53"/>
      <c r="I26" s="53"/>
      <c r="J26" s="53"/>
      <c r="K26" s="54"/>
      <c r="L26" s="39"/>
      <c r="M26" s="40"/>
      <c r="X26">
        <f ca="1">CHOOSE($B$15,54,55,51,52,53)</f>
        <v>54</v>
      </c>
      <c r="AA26">
        <f ca="1">CHOOSE($B$15,51,52,53,54,55)</f>
        <v>51</v>
      </c>
      <c r="AC26">
        <f ca="1">CHOOSE($BF$21,31,32,33,34,35,36,37)</f>
        <v>33</v>
      </c>
      <c r="AD26" s="47"/>
      <c r="AF26" s="11">
        <f ca="1">CHOOSE($BF$21,35,36,37,31,32,33,34)</f>
        <v>37</v>
      </c>
      <c r="AH26">
        <f ca="1">CHOOSE($B$3,26,27,28,29,21,22,23,24,25)</f>
        <v>29</v>
      </c>
      <c r="AJ26">
        <f ca="1">CHOOSE($B$3,24,25,26,27,28,29,21,22,23)</f>
        <v>27</v>
      </c>
      <c r="AM26" s="41" t="s">
        <v>2</v>
      </c>
      <c r="AN26" s="42"/>
      <c r="AO26" s="42"/>
      <c r="AP26" s="42"/>
      <c r="AQ26" s="42"/>
      <c r="AR26" s="42"/>
      <c r="AS26" s="42"/>
      <c r="AT26" s="42"/>
      <c r="AU26" s="43"/>
      <c r="AW26" s="27"/>
      <c r="AX26" s="53"/>
      <c r="AY26" s="53"/>
      <c r="AZ26" s="53"/>
      <c r="BA26" s="53"/>
      <c r="BB26" s="53"/>
      <c r="BC26" s="54"/>
      <c r="BD26" s="32"/>
      <c r="BE26" s="31"/>
    </row>
    <row r="27" spans="5:58" ht="18" customHeight="1" x14ac:dyDescent="0.15">
      <c r="E27" s="27">
        <v>66</v>
      </c>
      <c r="F27" s="53"/>
      <c r="G27" s="53"/>
      <c r="H27" s="53"/>
      <c r="I27" s="53"/>
      <c r="J27" s="53"/>
      <c r="K27" s="54"/>
      <c r="L27" s="37" t="s">
        <v>9</v>
      </c>
      <c r="M27" s="38"/>
      <c r="Y27">
        <f ca="1">CHOOSE($B$15,52,53,54,55,51)</f>
        <v>52</v>
      </c>
      <c r="AD27" s="47">
        <f ca="1">CHOOSE($BF$21,36,37,31,32,33,34,35)</f>
        <v>31</v>
      </c>
      <c r="AF27">
        <f ca="1">CHOOSE($BF$21,32,33,34,35,36,37,31)</f>
        <v>34</v>
      </c>
      <c r="AM27" s="44"/>
      <c r="AN27" s="45"/>
      <c r="AO27" s="45"/>
      <c r="AP27" s="45"/>
      <c r="AQ27" s="45"/>
      <c r="AR27" s="45"/>
      <c r="AS27" s="45"/>
      <c r="AT27" s="45"/>
      <c r="AU27" s="46"/>
      <c r="AW27" s="27">
        <v>13</v>
      </c>
      <c r="AX27" s="53"/>
      <c r="AY27" s="53"/>
      <c r="AZ27" s="53"/>
      <c r="BA27" s="53"/>
      <c r="BB27" s="53"/>
      <c r="BC27" s="54"/>
      <c r="BD27" s="30"/>
      <c r="BE27" s="31"/>
    </row>
    <row r="28" spans="5:58" ht="18" customHeight="1" x14ac:dyDescent="0.15">
      <c r="E28" s="27"/>
      <c r="F28" s="53"/>
      <c r="G28" s="53"/>
      <c r="H28" s="53"/>
      <c r="I28" s="53"/>
      <c r="J28" s="53"/>
      <c r="K28" s="54"/>
      <c r="L28" s="39"/>
      <c r="M28" s="40"/>
      <c r="V28">
        <f ca="1">CHOOSE($B$15,55,51,52,53,54,55)</f>
        <v>55</v>
      </c>
      <c r="AA28" s="47">
        <f ca="1">CHOOSE($BF$41,44,41,42,43)</f>
        <v>41</v>
      </c>
      <c r="AD28" s="47"/>
      <c r="AE28">
        <f ca="1">CHOOSE($BF$21,37,31,32,33,34,35,36)</f>
        <v>32</v>
      </c>
      <c r="AM28" s="27">
        <v>31</v>
      </c>
      <c r="AN28" s="53"/>
      <c r="AO28" s="53"/>
      <c r="AP28" s="53"/>
      <c r="AQ28" s="53"/>
      <c r="AR28" s="53"/>
      <c r="AS28" s="54"/>
      <c r="AT28" s="30"/>
      <c r="AU28" s="31"/>
      <c r="AW28" s="27"/>
      <c r="AX28" s="53"/>
      <c r="AY28" s="53"/>
      <c r="AZ28" s="53"/>
      <c r="BA28" s="53"/>
      <c r="BB28" s="53"/>
      <c r="BC28" s="54"/>
      <c r="BD28" s="32"/>
      <c r="BE28" s="31"/>
    </row>
    <row r="29" spans="5:58" ht="18" customHeight="1" x14ac:dyDescent="0.15">
      <c r="E29" s="27">
        <v>67</v>
      </c>
      <c r="F29" s="53"/>
      <c r="G29" s="53"/>
      <c r="H29" s="53"/>
      <c r="I29" s="53"/>
      <c r="J29" s="53"/>
      <c r="K29" s="54"/>
      <c r="L29" s="37" t="s">
        <v>9</v>
      </c>
      <c r="M29" s="38"/>
      <c r="AA29" s="47"/>
      <c r="AB29">
        <f ca="1">CHOOSE($BF$41,43,44,41,42)</f>
        <v>44</v>
      </c>
      <c r="AD29">
        <f ca="1">CHOOSE($BF$21,33,34,35,36,37,31,32)</f>
        <v>35</v>
      </c>
      <c r="AM29" s="27"/>
      <c r="AN29" s="53"/>
      <c r="AO29" s="53"/>
      <c r="AP29" s="53"/>
      <c r="AQ29" s="53"/>
      <c r="AR29" s="53"/>
      <c r="AS29" s="54"/>
      <c r="AT29" s="32"/>
      <c r="AU29" s="31"/>
      <c r="AW29" s="27">
        <v>14</v>
      </c>
      <c r="AX29" s="53"/>
      <c r="AY29" s="53"/>
      <c r="AZ29" s="53"/>
      <c r="BA29" s="53"/>
      <c r="BB29" s="53"/>
      <c r="BC29" s="54"/>
      <c r="BD29" s="30"/>
      <c r="BE29" s="31"/>
    </row>
    <row r="30" spans="5:58" ht="18" customHeight="1" x14ac:dyDescent="0.15">
      <c r="E30" s="27"/>
      <c r="F30" s="53"/>
      <c r="G30" s="53"/>
      <c r="H30" s="53"/>
      <c r="I30" s="53"/>
      <c r="J30" s="53"/>
      <c r="K30" s="54"/>
      <c r="L30" s="39"/>
      <c r="M30" s="40"/>
      <c r="T30">
        <f ca="1">CHOOSE($BF$21,61,62,63,64,65,66,67)</f>
        <v>63</v>
      </c>
      <c r="Y30">
        <f ca="1">CHOOSE($BF$41,41,42,43,44)</f>
        <v>42</v>
      </c>
      <c r="Z30">
        <f ca="1">CHOOSE($BF$41,42,43,44,41)</f>
        <v>43</v>
      </c>
      <c r="AM30" s="27">
        <v>32</v>
      </c>
      <c r="AN30" s="53"/>
      <c r="AO30" s="53"/>
      <c r="AP30" s="53"/>
      <c r="AQ30" s="53"/>
      <c r="AR30" s="53"/>
      <c r="AS30" s="54"/>
      <c r="AT30" s="30"/>
      <c r="AU30" s="31"/>
      <c r="AW30" s="27"/>
      <c r="AX30" s="53"/>
      <c r="AY30" s="53"/>
      <c r="AZ30" s="53"/>
      <c r="BA30" s="53"/>
      <c r="BB30" s="53"/>
      <c r="BC30" s="54"/>
      <c r="BD30" s="32"/>
      <c r="BE30" s="31"/>
    </row>
    <row r="31" spans="5:58" ht="18" customHeight="1" x14ac:dyDescent="0.15">
      <c r="R31" t="s">
        <v>14</v>
      </c>
      <c r="S31">
        <f ca="1">CHOOSE($BF$21,62,63,64,65,66,67,61)</f>
        <v>64</v>
      </c>
      <c r="V31" s="10">
        <f ca="1">CHOOSE($BF$21,65,66,67,61,62,63,64)</f>
        <v>67</v>
      </c>
      <c r="AM31" s="27"/>
      <c r="AN31" s="53"/>
      <c r="AO31" s="53"/>
      <c r="AP31" s="53"/>
      <c r="AQ31" s="53"/>
      <c r="AR31" s="53"/>
      <c r="AS31" s="54"/>
      <c r="AT31" s="32"/>
      <c r="AU31" s="31"/>
      <c r="AW31" s="27">
        <v>15</v>
      </c>
      <c r="AX31" s="53"/>
      <c r="AY31" s="53"/>
      <c r="AZ31" s="53"/>
      <c r="BA31" s="53"/>
      <c r="BB31" s="53"/>
      <c r="BC31" s="54"/>
      <c r="BD31" s="30"/>
      <c r="BE31" s="31"/>
    </row>
    <row r="32" spans="5:58" ht="18" customHeight="1" x14ac:dyDescent="0.15">
      <c r="R32" s="10">
        <f ca="1">CHOOSE($BF$21,63,64,65,66,67,61,62)</f>
        <v>65</v>
      </c>
      <c r="U32">
        <f ca="1">CHOOSE($BF$21,64,65,66,67,61,62,63)</f>
        <v>66</v>
      </c>
      <c r="AC32" s="41" t="s">
        <v>4</v>
      </c>
      <c r="AD32" s="42"/>
      <c r="AE32" s="42"/>
      <c r="AF32" s="42"/>
      <c r="AG32" s="42"/>
      <c r="AH32" s="42"/>
      <c r="AI32" s="42"/>
      <c r="AJ32" s="42"/>
      <c r="AK32" s="43"/>
      <c r="AM32" s="27">
        <v>33</v>
      </c>
      <c r="AN32" s="53"/>
      <c r="AO32" s="53"/>
      <c r="AP32" s="53"/>
      <c r="AQ32" s="53"/>
      <c r="AR32" s="53"/>
      <c r="AS32" s="54"/>
      <c r="AT32" s="30"/>
      <c r="AU32" s="31"/>
      <c r="AW32" s="27"/>
      <c r="AX32" s="53"/>
      <c r="AY32" s="53"/>
      <c r="AZ32" s="53"/>
      <c r="BA32" s="53"/>
      <c r="BB32" s="53"/>
      <c r="BC32" s="54"/>
      <c r="BD32" s="32"/>
      <c r="BE32" s="31"/>
    </row>
    <row r="33" spans="1:68" ht="18" customHeight="1" x14ac:dyDescent="0.15">
      <c r="V33">
        <f ca="1">CHOOSE($BF$21,66,67,61,62,63,64,65)</f>
        <v>61</v>
      </c>
      <c r="AC33" s="44"/>
      <c r="AD33" s="45"/>
      <c r="AE33" s="45"/>
      <c r="AF33" s="45"/>
      <c r="AG33" s="45"/>
      <c r="AH33" s="45"/>
      <c r="AI33" s="45"/>
      <c r="AJ33" s="45"/>
      <c r="AK33" s="46"/>
      <c r="AM33" s="27"/>
      <c r="AN33" s="53"/>
      <c r="AO33" s="53"/>
      <c r="AP33" s="53"/>
      <c r="AQ33" s="53"/>
      <c r="AR33" s="53"/>
      <c r="AS33" s="54"/>
      <c r="AT33" s="32"/>
      <c r="AU33" s="31"/>
      <c r="AW33" s="27">
        <v>16</v>
      </c>
      <c r="AX33" s="53"/>
      <c r="AY33" s="53"/>
      <c r="AZ33" s="53"/>
      <c r="BA33" s="53"/>
      <c r="BB33" s="53"/>
      <c r="BC33" s="54"/>
      <c r="BD33" s="30"/>
      <c r="BE33" s="31"/>
    </row>
    <row r="34" spans="1:68" ht="18" customHeight="1" x14ac:dyDescent="0.15">
      <c r="AC34" s="27">
        <v>41</v>
      </c>
      <c r="AD34" s="53"/>
      <c r="AE34" s="53"/>
      <c r="AF34" s="53"/>
      <c r="AG34" s="53"/>
      <c r="AH34" s="53"/>
      <c r="AI34" s="54"/>
      <c r="AJ34" s="30" t="s">
        <v>11</v>
      </c>
      <c r="AK34" s="31"/>
      <c r="AM34" s="27">
        <v>34</v>
      </c>
      <c r="AN34" s="53"/>
      <c r="AO34" s="53"/>
      <c r="AP34" s="53"/>
      <c r="AQ34" s="53"/>
      <c r="AR34" s="53"/>
      <c r="AS34" s="54"/>
      <c r="AT34" s="30"/>
      <c r="AU34" s="31"/>
      <c r="AW34" s="27"/>
      <c r="AX34" s="53"/>
      <c r="AY34" s="53"/>
      <c r="AZ34" s="53"/>
      <c r="BA34" s="53"/>
      <c r="BB34" s="53"/>
      <c r="BC34" s="54"/>
      <c r="BD34" s="32"/>
      <c r="BE34" s="31"/>
    </row>
    <row r="35" spans="1:68" ht="18" customHeight="1" x14ac:dyDescent="0.15">
      <c r="K35" t="s">
        <v>37</v>
      </c>
      <c r="T35">
        <f ca="1">CHOOSE($BF$21,67,61,62,63,64,65,66,)</f>
        <v>62</v>
      </c>
      <c r="AC35" s="27"/>
      <c r="AD35" s="53"/>
      <c r="AE35" s="53"/>
      <c r="AF35" s="53"/>
      <c r="AG35" s="53"/>
      <c r="AH35" s="53"/>
      <c r="AI35" s="54"/>
      <c r="AJ35" s="32"/>
      <c r="AK35" s="31"/>
      <c r="AM35" s="27"/>
      <c r="AN35" s="53"/>
      <c r="AO35" s="53"/>
      <c r="AP35" s="53"/>
      <c r="AQ35" s="53"/>
      <c r="AR35" s="53"/>
      <c r="AS35" s="54"/>
      <c r="AT35" s="32"/>
      <c r="AU35" s="31"/>
      <c r="AW35" s="27">
        <v>17</v>
      </c>
      <c r="AX35" s="53"/>
      <c r="AY35" s="53"/>
      <c r="AZ35" s="53"/>
      <c r="BA35" s="53"/>
      <c r="BB35" s="53"/>
      <c r="BC35" s="54"/>
      <c r="BD35" s="30"/>
      <c r="BE35" s="31"/>
    </row>
    <row r="36" spans="1:68" ht="18" customHeight="1" x14ac:dyDescent="0.15">
      <c r="K36">
        <v>68</v>
      </c>
      <c r="AC36" s="27">
        <v>42</v>
      </c>
      <c r="AD36" s="53"/>
      <c r="AE36" s="53"/>
      <c r="AF36" s="53"/>
      <c r="AG36" s="53"/>
      <c r="AH36" s="53"/>
      <c r="AI36" s="54"/>
      <c r="AJ36" s="30" t="s">
        <v>11</v>
      </c>
      <c r="AK36" s="31"/>
      <c r="AM36" s="27">
        <v>35</v>
      </c>
      <c r="AN36" s="53"/>
      <c r="AO36" s="53"/>
      <c r="AP36" s="53"/>
      <c r="AQ36" s="53"/>
      <c r="AR36" s="53"/>
      <c r="AS36" s="54"/>
      <c r="AT36" s="30"/>
      <c r="AU36" s="31"/>
      <c r="AW36" s="27"/>
      <c r="AX36" s="53"/>
      <c r="AY36" s="53"/>
      <c r="AZ36" s="53"/>
      <c r="BA36" s="53"/>
      <c r="BB36" s="53"/>
      <c r="BC36" s="54"/>
      <c r="BD36" s="32"/>
      <c r="BE36" s="31"/>
    </row>
    <row r="37" spans="1:68" ht="18" customHeight="1" x14ac:dyDescent="0.15">
      <c r="AC37" s="27"/>
      <c r="AD37" s="53"/>
      <c r="AE37" s="53"/>
      <c r="AF37" s="53"/>
      <c r="AG37" s="53"/>
      <c r="AH37" s="53"/>
      <c r="AI37" s="54"/>
      <c r="AJ37" s="32"/>
      <c r="AK37" s="31"/>
      <c r="AM37" s="27"/>
      <c r="AN37" s="53"/>
      <c r="AO37" s="53"/>
      <c r="AP37" s="53"/>
      <c r="AQ37" s="53"/>
      <c r="AR37" s="53"/>
      <c r="AS37" s="54"/>
      <c r="AT37" s="32"/>
      <c r="AU37" s="31"/>
      <c r="AV37" s="6"/>
      <c r="AW37" s="5"/>
      <c r="AX37" s="5"/>
      <c r="AY37" s="5"/>
      <c r="AZ37" s="5"/>
      <c r="BA37" s="5"/>
      <c r="BB37" s="5"/>
      <c r="BC37" s="5"/>
      <c r="BD37" s="5"/>
      <c r="BE37" s="5"/>
    </row>
    <row r="38" spans="1:68" ht="18" customHeight="1" x14ac:dyDescent="0.15">
      <c r="E38" s="27">
        <v>68</v>
      </c>
      <c r="F38" s="53"/>
      <c r="G38" s="53"/>
      <c r="H38" s="53"/>
      <c r="I38" s="53"/>
      <c r="J38" s="53"/>
      <c r="K38" s="54"/>
      <c r="L38" s="37" t="s">
        <v>9</v>
      </c>
      <c r="M38" s="38"/>
      <c r="AC38" s="27">
        <v>43</v>
      </c>
      <c r="AD38" s="53"/>
      <c r="AE38" s="53"/>
      <c r="AF38" s="53"/>
      <c r="AG38" s="53"/>
      <c r="AH38" s="53"/>
      <c r="AI38" s="54"/>
      <c r="AJ38" s="30" t="s">
        <v>11</v>
      </c>
      <c r="AK38" s="31"/>
      <c r="AM38" s="27">
        <v>36</v>
      </c>
      <c r="AN38" s="53"/>
      <c r="AO38" s="53"/>
      <c r="AP38" s="53"/>
      <c r="AQ38" s="53"/>
      <c r="AR38" s="53"/>
      <c r="AS38" s="54"/>
      <c r="AT38" s="30"/>
      <c r="AU38" s="31"/>
      <c r="AV38" s="6"/>
      <c r="AW38" s="7"/>
      <c r="AX38" s="7"/>
      <c r="AY38" s="7"/>
      <c r="AZ38" s="7"/>
      <c r="BA38" s="7"/>
      <c r="BB38" s="7"/>
      <c r="BC38" s="7"/>
      <c r="BD38" s="7"/>
      <c r="BE38" s="7"/>
    </row>
    <row r="39" spans="1:68" ht="18" customHeight="1" x14ac:dyDescent="0.15">
      <c r="E39" s="27"/>
      <c r="F39" s="53"/>
      <c r="G39" s="53"/>
      <c r="H39" s="53"/>
      <c r="I39" s="53"/>
      <c r="J39" s="53"/>
      <c r="K39" s="54"/>
      <c r="L39" s="39"/>
      <c r="M39" s="40"/>
      <c r="AC39" s="27"/>
      <c r="AD39" s="53"/>
      <c r="AE39" s="53"/>
      <c r="AF39" s="53"/>
      <c r="AG39" s="53"/>
      <c r="AH39" s="53"/>
      <c r="AI39" s="54"/>
      <c r="AJ39" s="32"/>
      <c r="AK39" s="31"/>
      <c r="AM39" s="27"/>
      <c r="AN39" s="53"/>
      <c r="AO39" s="53"/>
      <c r="AP39" s="53"/>
      <c r="AQ39" s="53"/>
      <c r="AR39" s="53"/>
      <c r="AS39" s="54"/>
      <c r="AT39" s="32"/>
      <c r="AU39" s="31"/>
    </row>
    <row r="40" spans="1:68" ht="18" customHeight="1" x14ac:dyDescent="0.15">
      <c r="AC40" s="27">
        <v>44</v>
      </c>
      <c r="AD40" s="53"/>
      <c r="AE40" s="53"/>
      <c r="AF40" s="53"/>
      <c r="AG40" s="53"/>
      <c r="AH40" s="53"/>
      <c r="AI40" s="54"/>
      <c r="AJ40" s="30" t="s">
        <v>11</v>
      </c>
      <c r="AK40" s="31"/>
      <c r="AM40" s="27">
        <v>37</v>
      </c>
      <c r="AN40" s="53"/>
      <c r="AO40" s="53"/>
      <c r="AP40" s="53"/>
      <c r="AQ40" s="53"/>
      <c r="AR40" s="53"/>
      <c r="AS40" s="54"/>
      <c r="AT40" s="30"/>
      <c r="AU40" s="31"/>
    </row>
    <row r="41" spans="1:68" ht="18" customHeight="1" x14ac:dyDescent="0.15">
      <c r="AC41" s="27"/>
      <c r="AD41" s="53"/>
      <c r="AE41" s="53"/>
      <c r="AF41" s="53"/>
      <c r="AG41" s="53"/>
      <c r="AH41" s="53"/>
      <c r="AI41" s="54"/>
      <c r="AJ41" s="32"/>
      <c r="AK41" s="31"/>
      <c r="AM41" s="27"/>
      <c r="AN41" s="53"/>
      <c r="AO41" s="53"/>
      <c r="AP41" s="53"/>
      <c r="AQ41" s="53"/>
      <c r="AR41" s="53"/>
      <c r="AS41" s="54"/>
      <c r="AT41" s="32"/>
      <c r="AU41" s="31"/>
      <c r="BF41" s="8">
        <f ca="1">INT(RAND()*(5-1)+1)</f>
        <v>2</v>
      </c>
    </row>
    <row r="42" spans="1:68" ht="18" customHeight="1" thickBot="1" x14ac:dyDescent="0.2">
      <c r="AC42" s="20"/>
      <c r="AD42" s="21"/>
      <c r="AE42" s="21"/>
      <c r="AF42" s="21"/>
      <c r="AG42" s="21"/>
      <c r="AH42" s="21"/>
      <c r="AI42" s="21"/>
      <c r="AJ42" s="22"/>
      <c r="AK42" s="22"/>
      <c r="AM42" s="20"/>
      <c r="AN42" s="21"/>
      <c r="AO42" s="21"/>
      <c r="AP42" s="21"/>
      <c r="AQ42" s="21"/>
      <c r="AR42" s="23"/>
      <c r="AS42" s="24"/>
      <c r="AT42" s="19"/>
      <c r="AU42" s="25"/>
      <c r="BF42" s="8"/>
    </row>
    <row r="43" spans="1:68" ht="18" customHeight="1" x14ac:dyDescent="0.15">
      <c r="B43" s="8">
        <f ca="1">B3</f>
        <v>4</v>
      </c>
      <c r="D43" t="str">
        <f>D3</f>
        <v>◆県名暗記</v>
      </c>
      <c r="AO43" s="55" t="s">
        <v>7</v>
      </c>
      <c r="AP43" s="56"/>
      <c r="AQ43" s="56"/>
      <c r="AR43" s="57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2"/>
    </row>
    <row r="44" spans="1:68" ht="18" customHeight="1" thickBot="1" x14ac:dyDescent="0.2">
      <c r="T44" s="48" t="s">
        <v>3</v>
      </c>
      <c r="U44" s="48"/>
      <c r="V44" s="48"/>
      <c r="W44" s="48"/>
      <c r="X44" s="48"/>
      <c r="Y44" s="48"/>
      <c r="Z44" s="48"/>
      <c r="AA44" s="48"/>
      <c r="AB44" s="48"/>
      <c r="AC44" s="27">
        <v>25</v>
      </c>
      <c r="AD44" s="28" t="str">
        <f ca="1">IF(A$45=AC44,B$45,IF(A$46=AC44,B$46,IF(A$47=AC44,B$47,IF(A$48=AC44,B$48,IF(A$49=AC44,B$49,IF(A$50=AC44,B$50,IF(A$51=AC44,B$51,IF(A$52=AC44,B$52,B$53))))))))</f>
        <v>長野</v>
      </c>
      <c r="AE44" s="28"/>
      <c r="AF44" s="28"/>
      <c r="AG44" s="28"/>
      <c r="AH44" s="28"/>
      <c r="AI44" s="29"/>
      <c r="AJ44" s="37" t="s">
        <v>9</v>
      </c>
      <c r="AK44" s="38"/>
      <c r="AO44" s="58"/>
      <c r="AP44" s="59"/>
      <c r="AQ44" s="59"/>
      <c r="AR44" s="60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4"/>
      <c r="BP44">
        <v>162</v>
      </c>
    </row>
    <row r="45" spans="1:68" ht="18" customHeight="1" x14ac:dyDescent="0.15">
      <c r="A45">
        <f ca="1">AK59</f>
        <v>24</v>
      </c>
      <c r="B45" t="s">
        <v>49</v>
      </c>
      <c r="T45" s="48"/>
      <c r="U45" s="48"/>
      <c r="V45" s="48"/>
      <c r="W45" s="48"/>
      <c r="X45" s="48"/>
      <c r="Y45" s="48"/>
      <c r="Z45" s="48"/>
      <c r="AA45" s="48"/>
      <c r="AB45" s="48"/>
      <c r="AC45" s="27"/>
      <c r="AD45" s="28"/>
      <c r="AE45" s="28"/>
      <c r="AF45" s="28"/>
      <c r="AG45" s="28"/>
      <c r="AH45" s="28"/>
      <c r="AI45" s="29"/>
      <c r="AJ45" s="39"/>
      <c r="AK45" s="40"/>
      <c r="BB45" t="s">
        <v>64</v>
      </c>
      <c r="BC45" s="65">
        <f>BC5</f>
        <v>1</v>
      </c>
      <c r="BD45" s="65"/>
      <c r="BE45" s="65"/>
    </row>
    <row r="46" spans="1:68" ht="18" customHeight="1" x14ac:dyDescent="0.15">
      <c r="A46">
        <f ca="1">AH62</f>
        <v>23</v>
      </c>
      <c r="B46" t="s">
        <v>50</v>
      </c>
      <c r="T46" s="27">
        <v>21</v>
      </c>
      <c r="U46" s="28" t="str">
        <f ca="1">IF(A$45=T46,B$45,IF(A$46=T46,B$46,IF(A$47=T46,B$47,IF(A$48=T46,B$48,IF(A$49=T46,B$49,IF(A$50=T46,B$50,IF(A$51=T46,B$51,IF(A$52=T46,B$52,B$53))))))))</f>
        <v>福井</v>
      </c>
      <c r="V46" s="28"/>
      <c r="W46" s="28"/>
      <c r="X46" s="28"/>
      <c r="Y46" s="28"/>
      <c r="Z46" s="29"/>
      <c r="AA46" s="37" t="s">
        <v>9</v>
      </c>
      <c r="AB46" s="38"/>
      <c r="AC46" s="27">
        <v>26</v>
      </c>
      <c r="AD46" s="28" t="str">
        <f t="shared" ref="AD46" ca="1" si="0">IF(A$45=AC46,B$45,IF(A$46=AC46,B$46,IF(A$47=AC46,B$47,IF(A$48=AC46,B$48,IF(A$49=AC46,B$49,IF(A$50=AC46,B$50,IF(A$51=AC46,B$51,IF(A$52=AC46,B$52,B$53))))))))</f>
        <v>岐阜</v>
      </c>
      <c r="AE46" s="28"/>
      <c r="AF46" s="28"/>
      <c r="AG46" s="28"/>
      <c r="AH46" s="28"/>
      <c r="AI46" s="29"/>
      <c r="AJ46" s="37" t="s">
        <v>9</v>
      </c>
      <c r="AK46" s="38"/>
      <c r="AW46" s="41" t="s">
        <v>0</v>
      </c>
      <c r="AX46" s="42"/>
      <c r="AY46" s="42"/>
      <c r="AZ46" s="42"/>
      <c r="BA46" s="42"/>
      <c r="BB46" s="42"/>
      <c r="BC46" s="42"/>
      <c r="BD46" s="42"/>
      <c r="BE46" s="43"/>
    </row>
    <row r="47" spans="1:68" ht="18" customHeight="1" x14ac:dyDescent="0.15">
      <c r="A47">
        <f ca="1">AF62</f>
        <v>22</v>
      </c>
      <c r="B47" t="s">
        <v>51</v>
      </c>
      <c r="T47" s="27"/>
      <c r="U47" s="28"/>
      <c r="V47" s="28"/>
      <c r="W47" s="28"/>
      <c r="X47" s="28"/>
      <c r="Y47" s="28"/>
      <c r="Z47" s="29"/>
      <c r="AA47" s="39"/>
      <c r="AB47" s="40"/>
      <c r="AC47" s="27"/>
      <c r="AD47" s="28"/>
      <c r="AE47" s="28"/>
      <c r="AF47" s="28"/>
      <c r="AG47" s="28"/>
      <c r="AH47" s="28"/>
      <c r="AI47" s="29"/>
      <c r="AJ47" s="39"/>
      <c r="AK47" s="40"/>
      <c r="AW47" s="44"/>
      <c r="AX47" s="45"/>
      <c r="AY47" s="45"/>
      <c r="AZ47" s="45"/>
      <c r="BA47" s="45"/>
      <c r="BB47" s="45"/>
      <c r="BC47" s="45"/>
      <c r="BD47" s="45"/>
      <c r="BE47" s="46"/>
    </row>
    <row r="48" spans="1:68" ht="18" customHeight="1" x14ac:dyDescent="0.15">
      <c r="A48">
        <f ca="1">AF64</f>
        <v>21</v>
      </c>
      <c r="B48" t="s">
        <v>52</v>
      </c>
      <c r="T48" s="27">
        <v>22</v>
      </c>
      <c r="U48" s="28" t="str">
        <f t="shared" ref="U48" ca="1" si="1">IF(A$45=T48,B$45,IF(A$46=T48,B$46,IF(A$47=T48,B$47,IF(A$48=T48,B$48,IF(A$49=T48,B$49,IF(A$50=T48,B$50,IF(A$51=T48,B$51,IF(A$52=T48,B$52,B$53))))))))</f>
        <v>石川</v>
      </c>
      <c r="V48" s="28"/>
      <c r="W48" s="28"/>
      <c r="X48" s="28"/>
      <c r="Y48" s="28"/>
      <c r="Z48" s="29"/>
      <c r="AA48" s="37" t="s">
        <v>9</v>
      </c>
      <c r="AB48" s="38"/>
      <c r="AC48" s="27">
        <v>27</v>
      </c>
      <c r="AD48" s="28" t="str">
        <f t="shared" ref="AD48" ca="1" si="2">IF(A$45=AC48,B$45,IF(A$46=AC48,B$46,IF(A$47=AC48,B$47,IF(A$48=AC48,B$48,IF(A$49=AC48,B$49,IF(A$50=AC48,B$50,IF(A$51=AC48,B$51,IF(A$52=AC48,B$52,B$53))))))))</f>
        <v>静岡</v>
      </c>
      <c r="AE48" s="28"/>
      <c r="AF48" s="28"/>
      <c r="AG48" s="28"/>
      <c r="AH48" s="28"/>
      <c r="AI48" s="29"/>
      <c r="AJ48" s="37" t="s">
        <v>9</v>
      </c>
      <c r="AK48" s="38"/>
      <c r="AW48" s="48">
        <v>1</v>
      </c>
      <c r="AX48" s="28" t="str">
        <f ca="1">IF(BH$48=AW48,BI$48,IF(BH$49=AW48,BI$49,IF(BH$50=AW48,BI$50,IF(BH$51=AW48,BI$51,IF(BH$52=AW48,BI$52,BI$53)))))</f>
        <v>青森</v>
      </c>
      <c r="AY48" s="28"/>
      <c r="AZ48" s="28"/>
      <c r="BA48" s="28"/>
      <c r="BB48" s="28"/>
      <c r="BC48" s="29"/>
      <c r="BD48" s="30" t="s">
        <v>9</v>
      </c>
      <c r="BE48" s="31"/>
      <c r="BG48" t="s">
        <v>12</v>
      </c>
      <c r="BH48">
        <f ca="1">AN50</f>
        <v>1</v>
      </c>
      <c r="BI48" t="s">
        <v>15</v>
      </c>
    </row>
    <row r="49" spans="1:61" ht="18" customHeight="1" x14ac:dyDescent="0.15">
      <c r="A49">
        <f ca="1">AI63</f>
        <v>25</v>
      </c>
      <c r="B49" t="s">
        <v>53</v>
      </c>
      <c r="T49" s="27"/>
      <c r="U49" s="28"/>
      <c r="V49" s="28"/>
      <c r="W49" s="28"/>
      <c r="X49" s="28"/>
      <c r="Y49" s="28"/>
      <c r="Z49" s="29"/>
      <c r="AA49" s="39"/>
      <c r="AB49" s="40"/>
      <c r="AC49" s="27"/>
      <c r="AD49" s="28"/>
      <c r="AE49" s="28"/>
      <c r="AF49" s="28"/>
      <c r="AG49" s="28"/>
      <c r="AH49" s="28"/>
      <c r="AI49" s="29"/>
      <c r="AJ49" s="39"/>
      <c r="AK49" s="40"/>
      <c r="AW49" s="48"/>
      <c r="AX49" s="28"/>
      <c r="AY49" s="28"/>
      <c r="AZ49" s="28"/>
      <c r="BA49" s="28"/>
      <c r="BB49" s="28"/>
      <c r="BC49" s="29"/>
      <c r="BD49" s="32"/>
      <c r="BE49" s="31"/>
      <c r="BH49">
        <f ca="1">AO52</f>
        <v>2</v>
      </c>
      <c r="BI49" t="s">
        <v>16</v>
      </c>
    </row>
    <row r="50" spans="1:61" ht="18" customHeight="1" x14ac:dyDescent="0.15">
      <c r="A50">
        <f ca="1">AK64</f>
        <v>28</v>
      </c>
      <c r="B50" t="s">
        <v>54</v>
      </c>
      <c r="T50" s="27">
        <v>23</v>
      </c>
      <c r="U50" s="28" t="str">
        <f t="shared" ref="U50" ca="1" si="3">IF(A$45=T50,B$45,IF(A$46=T50,B$46,IF(A$47=T50,B$47,IF(A$48=T50,B$48,IF(A$49=T50,B$49,IF(A$50=T50,B$50,IF(A$51=T50,B$51,IF(A$52=T50,B$52,B$53))))))))</f>
        <v>富山</v>
      </c>
      <c r="V50" s="28"/>
      <c r="W50" s="28"/>
      <c r="X50" s="28"/>
      <c r="Y50" s="28"/>
      <c r="Z50" s="29"/>
      <c r="AA50" s="37" t="s">
        <v>9</v>
      </c>
      <c r="AB50" s="38"/>
      <c r="AC50" s="27">
        <v>28</v>
      </c>
      <c r="AD50" s="28" t="str">
        <f t="shared" ref="AD50" ca="1" si="4">IF(A$45=AC50,B$45,IF(A$46=AC50,B$46,IF(A$47=AC50,B$47,IF(A$48=AC50,B$48,IF(A$49=AC50,B$49,IF(A$50=AC50,B$50,IF(A$51=AC50,B$51,IF(A$52=AC50,B$52,B$53))))))))</f>
        <v>山梨</v>
      </c>
      <c r="AE50" s="28"/>
      <c r="AF50" s="28"/>
      <c r="AG50" s="28"/>
      <c r="AH50" s="28"/>
      <c r="AI50" s="29"/>
      <c r="AJ50" s="37" t="s">
        <v>9</v>
      </c>
      <c r="AK50" s="38"/>
      <c r="AN50" s="4">
        <f ca="1">AN10</f>
        <v>1</v>
      </c>
      <c r="AW50" s="48">
        <v>2</v>
      </c>
      <c r="AX50" s="28" t="str">
        <f t="shared" ref="AX50" ca="1" si="5">IF(BH$48=AW50,BI$48,IF(BH$49=AW50,BI$49,IF(BH$50=AW50,BI$50,IF(BH$51=AW50,BI$51,IF(BH$52=AW50,BI$52,BI$53)))))</f>
        <v>岩手</v>
      </c>
      <c r="AY50" s="28"/>
      <c r="AZ50" s="28"/>
      <c r="BA50" s="28"/>
      <c r="BB50" s="28"/>
      <c r="BC50" s="29"/>
      <c r="BD50" s="30" t="s">
        <v>9</v>
      </c>
      <c r="BE50" s="31"/>
      <c r="BH50">
        <f ca="1">AN59</f>
        <v>3</v>
      </c>
      <c r="BI50" t="s">
        <v>20</v>
      </c>
    </row>
    <row r="51" spans="1:61" ht="18" customHeight="1" thickBot="1" x14ac:dyDescent="0.2">
      <c r="A51">
        <f ca="1">AJ66</f>
        <v>27</v>
      </c>
      <c r="B51" t="s">
        <v>55</v>
      </c>
      <c r="T51" s="27"/>
      <c r="U51" s="28"/>
      <c r="V51" s="28"/>
      <c r="W51" s="28"/>
      <c r="X51" s="28"/>
      <c r="Y51" s="28"/>
      <c r="Z51" s="29"/>
      <c r="AA51" s="39"/>
      <c r="AB51" s="40"/>
      <c r="AC51" s="27"/>
      <c r="AD51" s="28"/>
      <c r="AE51" s="28"/>
      <c r="AF51" s="28"/>
      <c r="AG51" s="28"/>
      <c r="AH51" s="28"/>
      <c r="AI51" s="29"/>
      <c r="AJ51" s="39"/>
      <c r="AK51" s="40"/>
      <c r="AW51" s="48"/>
      <c r="AX51" s="28"/>
      <c r="AY51" s="28"/>
      <c r="AZ51" s="28"/>
      <c r="BA51" s="28"/>
      <c r="BB51" s="28"/>
      <c r="BC51" s="29"/>
      <c r="BD51" s="32"/>
      <c r="BE51" s="31"/>
      <c r="BH51">
        <f ca="1">AO56</f>
        <v>4</v>
      </c>
      <c r="BI51" t="s">
        <v>18</v>
      </c>
    </row>
    <row r="52" spans="1:61" ht="18" customHeight="1" thickBot="1" x14ac:dyDescent="0.2">
      <c r="A52">
        <f ca="1">AH66</f>
        <v>29</v>
      </c>
      <c r="B52" t="s">
        <v>56</v>
      </c>
      <c r="L52" s="49" t="s">
        <v>28</v>
      </c>
      <c r="M52" s="49"/>
      <c r="N52" s="49"/>
      <c r="O52" s="49"/>
      <c r="P52" s="50"/>
      <c r="Q52" s="51" t="s">
        <v>8</v>
      </c>
      <c r="R52" s="52"/>
      <c r="T52" s="27">
        <v>24</v>
      </c>
      <c r="U52" s="28" t="str">
        <f t="shared" ref="U52" ca="1" si="6">IF(A$45=T52,B$45,IF(A$46=T52,B$46,IF(A$47=T52,B$47,IF(A$48=T52,B$48,IF(A$49=T52,B$49,IF(A$50=T52,B$50,IF(A$51=T52,B$51,IF(A$52=T52,B$52,B$53))))))))</f>
        <v>新潟</v>
      </c>
      <c r="V52" s="28"/>
      <c r="W52" s="28"/>
      <c r="X52" s="28"/>
      <c r="Y52" s="28"/>
      <c r="Z52" s="29"/>
      <c r="AA52" s="37" t="s">
        <v>9</v>
      </c>
      <c r="AB52" s="38"/>
      <c r="AC52" s="27">
        <v>29</v>
      </c>
      <c r="AD52" s="28" t="str">
        <f t="shared" ref="AD52" ca="1" si="7">IF(A$45=AC52,B$45,IF(A$46=AC52,B$46,IF(A$47=AC52,B$47,IF(A$48=AC52,B$48,IF(A$49=AC52,B$49,IF(A$50=AC52,B$50,IF(A$51=AC52,B$51,IF(A$52=AC52,B$52,B$53))))))))</f>
        <v>愛知</v>
      </c>
      <c r="AE52" s="28"/>
      <c r="AF52" s="28"/>
      <c r="AG52" s="28"/>
      <c r="AH52" s="28"/>
      <c r="AI52" s="29"/>
      <c r="AJ52" s="37" t="s">
        <v>9</v>
      </c>
      <c r="AK52" s="38"/>
      <c r="AM52" s="2">
        <f ca="1">CHOOSE($AN$10,5,6,1,2,3,4)</f>
        <v>5</v>
      </c>
      <c r="AO52" s="2">
        <f ca="1">CHOOSE($AN$10,2,3,4,5,6,1)</f>
        <v>2</v>
      </c>
      <c r="AP52" s="2"/>
      <c r="AW52" s="48">
        <v>3</v>
      </c>
      <c r="AX52" s="28" t="str">
        <f t="shared" ref="AX52" ca="1" si="8">IF(BH$48=AW52,BI$48,IF(BH$49=AW52,BI$49,IF(BH$50=AW52,BI$50,IF(BH$51=AW52,BI$51,IF(BH$52=AW52,BI$52,BI$53)))))</f>
        <v>福島</v>
      </c>
      <c r="AY52" s="28"/>
      <c r="AZ52" s="28"/>
      <c r="BA52" s="28"/>
      <c r="BB52" s="28"/>
      <c r="BC52" s="29"/>
      <c r="BD52" s="30" t="s">
        <v>9</v>
      </c>
      <c r="BE52" s="31"/>
      <c r="BH52">
        <f ca="1">AM52</f>
        <v>5</v>
      </c>
      <c r="BI52" t="s">
        <v>17</v>
      </c>
    </row>
    <row r="53" spans="1:61" ht="18" customHeight="1" thickBot="1" x14ac:dyDescent="0.2">
      <c r="A53">
        <f ca="1">AG64</f>
        <v>26</v>
      </c>
      <c r="B53" t="s">
        <v>57</v>
      </c>
      <c r="L53" s="49"/>
      <c r="M53" s="49"/>
      <c r="N53" s="49"/>
      <c r="O53" s="49"/>
      <c r="P53" s="50"/>
      <c r="Q53" s="51"/>
      <c r="R53" s="52"/>
      <c r="T53" s="27"/>
      <c r="U53" s="28"/>
      <c r="V53" s="28"/>
      <c r="W53" s="28"/>
      <c r="X53" s="28"/>
      <c r="Y53" s="28"/>
      <c r="Z53" s="29"/>
      <c r="AA53" s="39"/>
      <c r="AB53" s="40"/>
      <c r="AC53" s="27"/>
      <c r="AD53" s="28"/>
      <c r="AE53" s="28"/>
      <c r="AF53" s="28"/>
      <c r="AG53" s="28"/>
      <c r="AH53" s="28"/>
      <c r="AI53" s="29"/>
      <c r="AJ53" s="39"/>
      <c r="AK53" s="40"/>
      <c r="AW53" s="48"/>
      <c r="AX53" s="28"/>
      <c r="AY53" s="28"/>
      <c r="AZ53" s="28"/>
      <c r="BA53" s="28"/>
      <c r="BB53" s="28"/>
      <c r="BC53" s="29"/>
      <c r="BD53" s="32"/>
      <c r="BE53" s="31"/>
      <c r="BH53">
        <f ca="1">AM56</f>
        <v>6</v>
      </c>
      <c r="BI53" t="s">
        <v>19</v>
      </c>
    </row>
    <row r="54" spans="1:61" ht="18" customHeight="1" x14ac:dyDescent="0.15"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W54" s="48">
        <v>4</v>
      </c>
      <c r="AX54" s="28" t="str">
        <f ca="1">IF(BH$48=AW54,BI$48,IF(BH$49=AW54,BI$49,IF(BH$50=AW54,BI$50,IF(BH$51=AW54,BI$51,IF(BH$52=AW54,BI$52,BI$53)))))</f>
        <v>宮城</v>
      </c>
      <c r="AY54" s="28"/>
      <c r="AZ54" s="28"/>
      <c r="BA54" s="28"/>
      <c r="BB54" s="28"/>
      <c r="BC54" s="29"/>
      <c r="BD54" s="30" t="s">
        <v>9</v>
      </c>
      <c r="BE54" s="31"/>
    </row>
    <row r="55" spans="1:61" ht="18" customHeight="1" x14ac:dyDescent="0.15">
      <c r="B55" s="8">
        <f ca="1">B15</f>
        <v>1</v>
      </c>
      <c r="E55" s="41" t="s">
        <v>6</v>
      </c>
      <c r="F55" s="42"/>
      <c r="G55" s="42"/>
      <c r="H55" s="42"/>
      <c r="I55" s="42"/>
      <c r="J55" s="42"/>
      <c r="K55" s="42"/>
      <c r="L55" s="42"/>
      <c r="M55" s="43"/>
      <c r="O55" s="41" t="s">
        <v>5</v>
      </c>
      <c r="P55" s="42"/>
      <c r="Q55" s="42"/>
      <c r="R55" s="42"/>
      <c r="S55" s="42"/>
      <c r="T55" s="42"/>
      <c r="U55" s="42"/>
      <c r="V55" s="42"/>
      <c r="W55" s="43"/>
      <c r="X55" s="15" t="s">
        <v>12</v>
      </c>
      <c r="Y55" s="7"/>
      <c r="Z55" s="7"/>
      <c r="AA55" s="7"/>
      <c r="AB55" s="7"/>
      <c r="AC55" s="7"/>
      <c r="AD55" s="7"/>
      <c r="AE55" s="16" t="s">
        <v>13</v>
      </c>
      <c r="AF55" s="16"/>
      <c r="AI55" s="1"/>
      <c r="AJ55" s="1"/>
      <c r="AK55" s="1"/>
      <c r="AL55" s="1"/>
      <c r="AW55" s="48"/>
      <c r="AX55" s="28"/>
      <c r="AY55" s="28"/>
      <c r="AZ55" s="28"/>
      <c r="BA55" s="28"/>
      <c r="BB55" s="28"/>
      <c r="BC55" s="29"/>
      <c r="BD55" s="32"/>
      <c r="BE55" s="31"/>
    </row>
    <row r="56" spans="1:61" ht="18" customHeight="1" x14ac:dyDescent="0.15">
      <c r="E56" s="44"/>
      <c r="F56" s="45"/>
      <c r="G56" s="45"/>
      <c r="H56" s="45"/>
      <c r="I56" s="45"/>
      <c r="J56" s="45"/>
      <c r="K56" s="45"/>
      <c r="L56" s="45"/>
      <c r="M56" s="46"/>
      <c r="O56" s="44"/>
      <c r="P56" s="45"/>
      <c r="Q56" s="45"/>
      <c r="R56" s="45"/>
      <c r="S56" s="45"/>
      <c r="T56" s="45"/>
      <c r="U56" s="45"/>
      <c r="V56" s="45"/>
      <c r="W56" s="46"/>
      <c r="X56" s="14"/>
      <c r="Y56" s="12"/>
      <c r="Z56" s="12"/>
      <c r="AA56" s="12"/>
      <c r="AB56" s="12"/>
      <c r="AC56" s="12"/>
      <c r="AD56" s="12"/>
      <c r="AE56" s="13"/>
      <c r="AF56" s="13"/>
      <c r="AI56" s="1"/>
      <c r="AJ56" s="1"/>
      <c r="AK56" s="1"/>
      <c r="AL56" s="1"/>
      <c r="AM56" s="2">
        <f ca="1">CHOOSE($AN$10,6,1,2,3,4,5)</f>
        <v>6</v>
      </c>
      <c r="AO56" s="3">
        <f ca="1">CHOOSE($AN$10,4,5,6,1,2,3)</f>
        <v>4</v>
      </c>
      <c r="AW56" s="48">
        <v>5</v>
      </c>
      <c r="AX56" s="28" t="str">
        <f ca="1">IF(BH$48=AW56,BI$48,IF(BH$49=AW56,BI$49,IF(BH$50=AW56,BI$50,IF(BH$51=AW56,BI$51,IF(BH$52=AW56,BI$52,BI$53)))))</f>
        <v>秋田</v>
      </c>
      <c r="AY56" s="28"/>
      <c r="AZ56" s="28"/>
      <c r="BA56" s="28"/>
      <c r="BB56" s="28"/>
      <c r="BC56" s="29"/>
      <c r="BD56" s="30" t="s">
        <v>9</v>
      </c>
      <c r="BE56" s="31"/>
    </row>
    <row r="57" spans="1:61" ht="18" customHeight="1" x14ac:dyDescent="0.15">
      <c r="A57">
        <f ca="1">AA65</f>
        <v>53</v>
      </c>
      <c r="B57" t="s">
        <v>58</v>
      </c>
      <c r="E57" s="27">
        <v>61</v>
      </c>
      <c r="F57" s="28" t="str">
        <f ca="1">IF(A$63=E57,B$63,IF(A$64=E57,B$64,IF(A$65=E57,B$65,IF(A$66=E57,B$66,IF(A$67=E57,B$67,IF(A$68=E57,B$68,B$69))))))</f>
        <v>宮崎</v>
      </c>
      <c r="G57" s="28"/>
      <c r="H57" s="28"/>
      <c r="I57" s="28"/>
      <c r="J57" s="28"/>
      <c r="K57" s="29"/>
      <c r="L57" s="37" t="s">
        <v>9</v>
      </c>
      <c r="M57" s="38"/>
      <c r="O57" s="27">
        <v>51</v>
      </c>
      <c r="P57" s="28" t="str">
        <f ca="1">IF(A$57=O57,B$57,IF(A$58=O57,B$58,IF(A$59=O57,B$59,IF(A$60=O57,B$60,B$61))))</f>
        <v>岡山</v>
      </c>
      <c r="Q57" s="28"/>
      <c r="R57" s="28"/>
      <c r="S57" s="28"/>
      <c r="T57" s="28"/>
      <c r="U57" s="29"/>
      <c r="V57" s="37" t="s">
        <v>9</v>
      </c>
      <c r="W57" s="38"/>
      <c r="X57" s="27">
        <v>54</v>
      </c>
      <c r="Y57" s="28" t="str">
        <f ca="1">IF(A$57=X57,B$57,IF(A$58=X57,B$58,IF(A$59=X57,B$59,IF(A$60=X57,B$60,B$61))))</f>
        <v>島根</v>
      </c>
      <c r="Z57" s="28"/>
      <c r="AA57" s="28"/>
      <c r="AB57" s="28"/>
      <c r="AC57" s="28"/>
      <c r="AD57" s="29"/>
      <c r="AE57" s="37" t="s">
        <v>9</v>
      </c>
      <c r="AF57" s="38"/>
      <c r="AW57" s="48"/>
      <c r="AX57" s="28"/>
      <c r="AY57" s="28"/>
      <c r="AZ57" s="28"/>
      <c r="BA57" s="28"/>
      <c r="BB57" s="28"/>
      <c r="BC57" s="29"/>
      <c r="BD57" s="32"/>
      <c r="BE57" s="31"/>
    </row>
    <row r="58" spans="1:61" ht="18" customHeight="1" x14ac:dyDescent="0.15">
      <c r="A58">
        <f ca="1">X66</f>
        <v>54</v>
      </c>
      <c r="B58" t="s">
        <v>59</v>
      </c>
      <c r="E58" s="27"/>
      <c r="F58" s="28"/>
      <c r="G58" s="28"/>
      <c r="H58" s="28"/>
      <c r="I58" s="28"/>
      <c r="J58" s="28"/>
      <c r="K58" s="29"/>
      <c r="L58" s="39"/>
      <c r="M58" s="40"/>
      <c r="O58" s="27"/>
      <c r="P58" s="28"/>
      <c r="Q58" s="28"/>
      <c r="R58" s="28"/>
      <c r="S58" s="28"/>
      <c r="T58" s="28"/>
      <c r="U58" s="29"/>
      <c r="V58" s="39"/>
      <c r="W58" s="40"/>
      <c r="X58" s="27"/>
      <c r="Y58" s="28"/>
      <c r="Z58" s="28"/>
      <c r="AA58" s="28"/>
      <c r="AB58" s="28"/>
      <c r="AC58" s="28"/>
      <c r="AD58" s="29"/>
      <c r="AE58" s="39"/>
      <c r="AF58" s="40"/>
      <c r="AW58" s="48">
        <v>6</v>
      </c>
      <c r="AX58" s="28" t="str">
        <f ca="1">IF(BH$48=AW58,BI$48,IF(BH$49=AW58,BI$49,IF(BH$50=AW58,BI$50,IF(BH$51=AW58,BI$51,IF(BH$52=AW58,BI$52,BI$53)))))</f>
        <v>山形</v>
      </c>
      <c r="AY58" s="28"/>
      <c r="AZ58" s="28"/>
      <c r="BA58" s="28"/>
      <c r="BB58" s="28"/>
      <c r="BC58" s="29"/>
      <c r="BD58" s="30" t="s">
        <v>9</v>
      </c>
      <c r="BE58" s="31"/>
    </row>
    <row r="59" spans="1:61" ht="18" customHeight="1" x14ac:dyDescent="0.15">
      <c r="A59">
        <f ca="1">AA66</f>
        <v>51</v>
      </c>
      <c r="B59" t="s">
        <v>60</v>
      </c>
      <c r="E59" s="27">
        <v>62</v>
      </c>
      <c r="F59" s="28" t="str">
        <f t="shared" ref="F59" ca="1" si="9">IF(A$63=E59,B$63,IF(A$64=E59,B$64,IF(A$65=E59,B$65,IF(A$66=E59,B$66,IF(A$67=E59,B$67,IF(A$68=E59,B$68,B$69))))))</f>
        <v>鹿児島</v>
      </c>
      <c r="G59" s="28"/>
      <c r="H59" s="28"/>
      <c r="I59" s="28"/>
      <c r="J59" s="28"/>
      <c r="K59" s="29"/>
      <c r="L59" s="37" t="s">
        <v>9</v>
      </c>
      <c r="M59" s="38"/>
      <c r="O59" s="27">
        <v>52</v>
      </c>
      <c r="P59" s="28" t="str">
        <f t="shared" ref="P59" ca="1" si="10">IF(A$57=O59,B$57,IF(A$58=O59,B$58,IF(A$59=O59,B$59,IF(A$60=O59,B$60,B$61))))</f>
        <v>広島</v>
      </c>
      <c r="Q59" s="28"/>
      <c r="R59" s="28"/>
      <c r="S59" s="28"/>
      <c r="T59" s="28"/>
      <c r="U59" s="29"/>
      <c r="V59" s="37" t="s">
        <v>9</v>
      </c>
      <c r="W59" s="38"/>
      <c r="X59" s="27">
        <v>55</v>
      </c>
      <c r="Y59" s="28" t="str">
        <f ca="1">IF(A$57=X59,B$57,IF(A$58=X59,B$58,IF(A$59=X59,B$59,IF(A$60=X59,B$60,B$61))))</f>
        <v>山口</v>
      </c>
      <c r="Z59" s="28"/>
      <c r="AA59" s="28"/>
      <c r="AB59" s="28"/>
      <c r="AC59" s="28"/>
      <c r="AD59" s="29"/>
      <c r="AE59" s="37" t="s">
        <v>9</v>
      </c>
      <c r="AF59" s="38"/>
      <c r="AK59">
        <f ca="1">CHOOSE($B$3,21,22,23,24,25,26,27,28,29)</f>
        <v>24</v>
      </c>
      <c r="AN59" s="2">
        <f ca="1">CHOOSE($AN$10,3,4,5,6,1,2)</f>
        <v>3</v>
      </c>
      <c r="AW59" s="48"/>
      <c r="AX59" s="28"/>
      <c r="AY59" s="28"/>
      <c r="AZ59" s="28"/>
      <c r="BA59" s="28"/>
      <c r="BB59" s="28"/>
      <c r="BC59" s="29"/>
      <c r="BD59" s="32"/>
      <c r="BE59" s="31"/>
    </row>
    <row r="60" spans="1:61" ht="18" customHeight="1" x14ac:dyDescent="0.15">
      <c r="A60">
        <f ca="1">Y67</f>
        <v>52</v>
      </c>
      <c r="B60" t="s">
        <v>61</v>
      </c>
      <c r="E60" s="27"/>
      <c r="F60" s="28"/>
      <c r="G60" s="28"/>
      <c r="H60" s="28"/>
      <c r="I60" s="28"/>
      <c r="J60" s="28"/>
      <c r="K60" s="29"/>
      <c r="L60" s="39"/>
      <c r="M60" s="40"/>
      <c r="O60" s="27"/>
      <c r="P60" s="28"/>
      <c r="Q60" s="28"/>
      <c r="R60" s="28"/>
      <c r="S60" s="28"/>
      <c r="T60" s="28"/>
      <c r="U60" s="29"/>
      <c r="V60" s="39"/>
      <c r="W60" s="40"/>
      <c r="X60" s="27"/>
      <c r="Y60" s="28"/>
      <c r="Z60" s="28"/>
      <c r="AA60" s="28"/>
      <c r="AB60" s="28"/>
      <c r="AC60" s="28"/>
      <c r="AD60" s="29"/>
      <c r="AE60" s="39"/>
      <c r="AF60" s="40"/>
    </row>
    <row r="61" spans="1:61" ht="18" customHeight="1" x14ac:dyDescent="0.15">
      <c r="A61">
        <f ca="1">V68</f>
        <v>55</v>
      </c>
      <c r="B61" t="s">
        <v>62</v>
      </c>
      <c r="E61" s="27">
        <v>63</v>
      </c>
      <c r="F61" s="28" t="str">
        <f t="shared" ref="F61" ca="1" si="11">IF(A$63=E61,B$63,IF(A$64=E61,B$64,IF(A$65=E61,B$65,IF(A$66=E61,B$66,IF(A$67=E61,B$67,IF(A$68=E61,B$68,B$69))))))</f>
        <v>福岡</v>
      </c>
      <c r="G61" s="28"/>
      <c r="H61" s="28"/>
      <c r="I61" s="28"/>
      <c r="J61" s="28"/>
      <c r="K61" s="29"/>
      <c r="L61" s="37" t="s">
        <v>9</v>
      </c>
      <c r="M61" s="38"/>
      <c r="O61" s="27">
        <v>53</v>
      </c>
      <c r="P61" s="28" t="str">
        <f t="shared" ref="P61" ca="1" si="12">IF(A$57=O61,B$57,IF(A$58=O61,B$58,IF(A$59=O61,B$59,IF(A$60=O61,B$60,B$61))))</f>
        <v>鳥取</v>
      </c>
      <c r="Q61" s="28"/>
      <c r="R61" s="28"/>
      <c r="S61" s="28"/>
      <c r="T61" s="28"/>
      <c r="U61" s="29"/>
      <c r="V61" s="37" t="s">
        <v>9</v>
      </c>
      <c r="W61" s="38"/>
      <c r="AM61">
        <f ca="1">CHOOSE($BF$21,11,12,13,14,15,16,17)</f>
        <v>13</v>
      </c>
      <c r="AW61" s="41" t="s">
        <v>1</v>
      </c>
      <c r="AX61" s="42"/>
      <c r="AY61" s="42"/>
      <c r="AZ61" s="42"/>
      <c r="BA61" s="42"/>
      <c r="BB61" s="42"/>
      <c r="BC61" s="42"/>
      <c r="BD61" s="42"/>
      <c r="BE61" s="43"/>
      <c r="BF61" s="8">
        <f ca="1">BF21</f>
        <v>3</v>
      </c>
    </row>
    <row r="62" spans="1:61" ht="18" customHeight="1" x14ac:dyDescent="0.15">
      <c r="E62" s="27"/>
      <c r="F62" s="28"/>
      <c r="G62" s="28"/>
      <c r="H62" s="28"/>
      <c r="I62" s="28"/>
      <c r="J62" s="28"/>
      <c r="K62" s="29"/>
      <c r="L62" s="39"/>
      <c r="M62" s="40"/>
      <c r="O62" s="27"/>
      <c r="P62" s="28"/>
      <c r="Q62" s="28"/>
      <c r="R62" s="28"/>
      <c r="S62" s="28"/>
      <c r="T62" s="28"/>
      <c r="U62" s="29"/>
      <c r="V62" s="39"/>
      <c r="W62" s="40"/>
      <c r="AF62" s="10">
        <f ca="1">CHOOSE($B$3,28,29,21,22,23,24,25,26,27)</f>
        <v>22</v>
      </c>
      <c r="AH62">
        <f ca="1">CHOOSE($B$3,29,21,22,23,24,25,26,27,28)</f>
        <v>23</v>
      </c>
      <c r="AK62">
        <f ca="1">CHOOSE($BF$21,15,16,17,11,12,13,14)</f>
        <v>17</v>
      </c>
      <c r="AN62">
        <f ca="1">CHOOSE($BF$21,17,11,12,13,14,15,16)</f>
        <v>12</v>
      </c>
      <c r="AW62" s="44"/>
      <c r="AX62" s="45"/>
      <c r="AY62" s="45"/>
      <c r="AZ62" s="45"/>
      <c r="BA62" s="45"/>
      <c r="BB62" s="45"/>
      <c r="BC62" s="45"/>
      <c r="BD62" s="45"/>
      <c r="BE62" s="46"/>
    </row>
    <row r="63" spans="1:61" ht="18" customHeight="1" x14ac:dyDescent="0.15">
      <c r="A63">
        <f ca="1">T70</f>
        <v>63</v>
      </c>
      <c r="B63" t="s">
        <v>30</v>
      </c>
      <c r="E63" s="27">
        <v>64</v>
      </c>
      <c r="F63" s="28" t="str">
        <f t="shared" ref="F63" ca="1" si="13">IF(A$63=E63,B$63,IF(A$64=E63,B$64,IF(A$65=E63,B$65,IF(A$66=E63,B$66,IF(A$67=E63,B$67,IF(A$68=E63,B$68,B$69))))))</f>
        <v>佐賀</v>
      </c>
      <c r="G63" s="28"/>
      <c r="H63" s="28"/>
      <c r="I63" s="28"/>
      <c r="J63" s="28"/>
      <c r="K63" s="29"/>
      <c r="L63" s="37" t="s">
        <v>9</v>
      </c>
      <c r="M63" s="38"/>
      <c r="AI63">
        <f ca="1">CHOOSE($B$3,22,23,24,25,26,27,28,29,21)</f>
        <v>25</v>
      </c>
      <c r="AL63">
        <f ca="1">CHOOSE($BF$21,14,15,16,17,11,12,13)</f>
        <v>16</v>
      </c>
      <c r="AW63" s="27">
        <v>11</v>
      </c>
      <c r="AX63" s="69" t="str">
        <f ca="1">IF(BH$63=AW63,BI$63,IF(BH$64=AW63,BI$64,IF(BH$65=AW63,BI$65,IF(BH$66=AW63,BI$66,IF(BH$67=AW63,BI$67,IF(BH$68=AW63,BI$68,BI$69))))))</f>
        <v>神奈川</v>
      </c>
      <c r="AY63" s="70"/>
      <c r="AZ63" s="70"/>
      <c r="BA63" s="70"/>
      <c r="BB63" s="70"/>
      <c r="BC63" s="70"/>
      <c r="BD63" s="33" t="str">
        <f ca="1">IF(AX63="東京","都","県")</f>
        <v>県</v>
      </c>
      <c r="BE63" s="34"/>
      <c r="BH63">
        <f ca="1">AM61</f>
        <v>13</v>
      </c>
      <c r="BI63" t="s">
        <v>21</v>
      </c>
    </row>
    <row r="64" spans="1:61" ht="18" customHeight="1" x14ac:dyDescent="0.15">
      <c r="A64">
        <f ca="1">S71</f>
        <v>64</v>
      </c>
      <c r="B64" t="s">
        <v>31</v>
      </c>
      <c r="E64" s="27"/>
      <c r="F64" s="28"/>
      <c r="G64" s="28"/>
      <c r="H64" s="28"/>
      <c r="I64" s="28"/>
      <c r="J64" s="28"/>
      <c r="K64" s="29"/>
      <c r="L64" s="39"/>
      <c r="M64" s="40"/>
      <c r="AF64" s="9">
        <f ca="1">CHOOSE($B$3,27,28,29,21,22,23,24,25,26)</f>
        <v>21</v>
      </c>
      <c r="AG64" s="26">
        <f ca="1">CHOOSE($B$3,23,24,25,26,27,28,29,21,22)</f>
        <v>26</v>
      </c>
      <c r="AK64" s="11">
        <f ca="1">CHOOSE($B$3,25,26,27,28,29,21,22,23,24)</f>
        <v>28</v>
      </c>
      <c r="AL64">
        <f ca="1">CHOOSE($BF$21,12,13,14,15,16,17,11)</f>
        <v>14</v>
      </c>
      <c r="AN64">
        <f ca="1">CHOOSE($BF$21,13,14,15,16,17,11,12)</f>
        <v>15</v>
      </c>
      <c r="AW64" s="27"/>
      <c r="AX64" s="71"/>
      <c r="AY64" s="72"/>
      <c r="AZ64" s="72"/>
      <c r="BA64" s="72"/>
      <c r="BB64" s="72"/>
      <c r="BC64" s="72"/>
      <c r="BD64" s="33"/>
      <c r="BE64" s="34"/>
      <c r="BH64">
        <f ca="1">AK62</f>
        <v>17</v>
      </c>
      <c r="BI64" t="s">
        <v>22</v>
      </c>
    </row>
    <row r="65" spans="1:61" ht="18" customHeight="1" x14ac:dyDescent="0.15">
      <c r="A65">
        <f ca="1">R72</f>
        <v>65</v>
      </c>
      <c r="B65" t="s">
        <v>32</v>
      </c>
      <c r="E65" s="27">
        <v>65</v>
      </c>
      <c r="F65" s="28" t="str">
        <f t="shared" ref="F65" ca="1" si="14">IF(A$63=E65,B$63,IF(A$64=E65,B$64,IF(A$65=E65,B$65,IF(A$66=E65,B$66,IF(A$67=E65,B$67,IF(A$68=E65,B$68,B$69))))))</f>
        <v>長崎</v>
      </c>
      <c r="G65" s="28"/>
      <c r="H65" s="28"/>
      <c r="I65" s="28"/>
      <c r="J65" s="28"/>
      <c r="K65" s="29"/>
      <c r="L65" s="37" t="s">
        <v>9</v>
      </c>
      <c r="M65" s="38"/>
      <c r="AA65">
        <f ca="1">CHOOSE($B$15,53,54,55,51,52)</f>
        <v>53</v>
      </c>
      <c r="AD65" s="47">
        <f ca="1">CHOOSE($BF$21,34,35,36,37,31,32,33)</f>
        <v>36</v>
      </c>
      <c r="AL65" s="18">
        <f ca="1">CHOOSE($BF$21,16,17,11,12,13,14,15)</f>
        <v>11</v>
      </c>
      <c r="AW65" s="27">
        <v>12</v>
      </c>
      <c r="AX65" s="69" t="str">
        <f ca="1">IF(BH$63=AW65,BI$63,IF(BH$64=AW65,BI$64,IF(BH$65=AW65,BI$65,IF(BH$66=AW65,BI$66,IF(BH$67=AW65,BI$67,IF(BH$68=AW65,BI$68,BI$69))))))</f>
        <v>茨城</v>
      </c>
      <c r="AY65" s="70"/>
      <c r="AZ65" s="70"/>
      <c r="BA65" s="70"/>
      <c r="BB65" s="70"/>
      <c r="BC65" s="70"/>
      <c r="BD65" s="33" t="str">
        <f t="shared" ref="BD65" ca="1" si="15">IF(AX65="東京","都","県")</f>
        <v>県</v>
      </c>
      <c r="BE65" s="34"/>
      <c r="BH65">
        <f ca="1">AL63</f>
        <v>16</v>
      </c>
      <c r="BI65" t="s">
        <v>23</v>
      </c>
    </row>
    <row r="66" spans="1:61" ht="18" customHeight="1" x14ac:dyDescent="0.15">
      <c r="A66">
        <f ca="1">U72</f>
        <v>66</v>
      </c>
      <c r="B66" t="s">
        <v>33</v>
      </c>
      <c r="E66" s="27"/>
      <c r="F66" s="28"/>
      <c r="G66" s="28"/>
      <c r="H66" s="28"/>
      <c r="I66" s="28"/>
      <c r="J66" s="28"/>
      <c r="K66" s="29"/>
      <c r="L66" s="39"/>
      <c r="M66" s="40"/>
      <c r="X66">
        <f ca="1">CHOOSE($B$15,54,55,51,52,53)</f>
        <v>54</v>
      </c>
      <c r="AA66">
        <f ca="1">CHOOSE($B$15,51,52,53,54,55)</f>
        <v>51</v>
      </c>
      <c r="AC66">
        <f ca="1">CHOOSE($BF$21,31,32,33,34,35,36,37)</f>
        <v>33</v>
      </c>
      <c r="AD66" s="47"/>
      <c r="AF66" s="11">
        <f ca="1">CHOOSE($BF$21,35,36,37,31,32,33,34)</f>
        <v>37</v>
      </c>
      <c r="AH66">
        <f ca="1">CHOOSE($B$3,26,27,28,29,21,22,23,24,25)</f>
        <v>29</v>
      </c>
      <c r="AJ66">
        <f ca="1">CHOOSE($B$3,24,25,26,27,28,29,21,22,23)</f>
        <v>27</v>
      </c>
      <c r="AM66" s="41" t="s">
        <v>2</v>
      </c>
      <c r="AN66" s="42"/>
      <c r="AO66" s="42"/>
      <c r="AP66" s="42"/>
      <c r="AQ66" s="42"/>
      <c r="AR66" s="42"/>
      <c r="AS66" s="42"/>
      <c r="AT66" s="42"/>
      <c r="AU66" s="43"/>
      <c r="AW66" s="27"/>
      <c r="AX66" s="71"/>
      <c r="AY66" s="72"/>
      <c r="AZ66" s="72"/>
      <c r="BA66" s="72"/>
      <c r="BB66" s="72"/>
      <c r="BC66" s="72"/>
      <c r="BD66" s="33"/>
      <c r="BE66" s="34"/>
      <c r="BH66">
        <f ca="1">AL64</f>
        <v>14</v>
      </c>
      <c r="BI66" t="s">
        <v>24</v>
      </c>
    </row>
    <row r="67" spans="1:61" ht="18" customHeight="1" x14ac:dyDescent="0.15">
      <c r="A67">
        <f ca="1">V71</f>
        <v>67</v>
      </c>
      <c r="B67" t="s">
        <v>34</v>
      </c>
      <c r="E67" s="27">
        <v>66</v>
      </c>
      <c r="F67" s="28" t="str">
        <f t="shared" ref="F67" ca="1" si="16">IF(A$63=E67,B$63,IF(A$64=E67,B$64,IF(A$65=E67,B$65,IF(A$66=E67,B$66,IF(A$67=E67,B$67,IF(A$68=E67,B$68,B$69))))))</f>
        <v>熊本</v>
      </c>
      <c r="G67" s="28"/>
      <c r="H67" s="28"/>
      <c r="I67" s="28"/>
      <c r="J67" s="28"/>
      <c r="K67" s="29"/>
      <c r="L67" s="37" t="s">
        <v>9</v>
      </c>
      <c r="M67" s="38"/>
      <c r="Y67">
        <f ca="1">CHOOSE($B$15,52,53,54,55,51)</f>
        <v>52</v>
      </c>
      <c r="AD67" s="47">
        <f ca="1">CHOOSE($BF$21,36,37,31,32,33,34,35)</f>
        <v>31</v>
      </c>
      <c r="AF67">
        <f ca="1">CHOOSE($BF$21,32,33,34,35,36,37,31)</f>
        <v>34</v>
      </c>
      <c r="AM67" s="44"/>
      <c r="AN67" s="45"/>
      <c r="AO67" s="45"/>
      <c r="AP67" s="45"/>
      <c r="AQ67" s="45"/>
      <c r="AR67" s="45"/>
      <c r="AS67" s="45"/>
      <c r="AT67" s="45"/>
      <c r="AU67" s="46"/>
      <c r="AW67" s="27">
        <v>13</v>
      </c>
      <c r="AX67" s="69" t="str">
        <f ca="1">IF(BH$63=AW67,BI$63,IF(BH$64=AW67,BI$64,IF(BH$65=AW67,BI$65,IF(BH$66=AW67,BI$66,IF(BH$67=AW67,BI$67,IF(BH$68=AW67,BI$68,BI$69))))))</f>
        <v>栃木</v>
      </c>
      <c r="AY67" s="70"/>
      <c r="AZ67" s="70"/>
      <c r="BA67" s="70"/>
      <c r="BB67" s="70"/>
      <c r="BC67" s="70"/>
      <c r="BD67" s="33" t="str">
        <f t="shared" ref="BD67" ca="1" si="17">IF(AX67="東京","都","県")</f>
        <v>県</v>
      </c>
      <c r="BE67" s="34"/>
      <c r="BH67">
        <f ca="1">AN62</f>
        <v>12</v>
      </c>
      <c r="BI67" t="s">
        <v>25</v>
      </c>
    </row>
    <row r="68" spans="1:61" ht="18" customHeight="1" x14ac:dyDescent="0.15">
      <c r="A68">
        <f ca="1">V73</f>
        <v>61</v>
      </c>
      <c r="B68" t="s">
        <v>35</v>
      </c>
      <c r="E68" s="27"/>
      <c r="F68" s="28"/>
      <c r="G68" s="28"/>
      <c r="H68" s="28"/>
      <c r="I68" s="28"/>
      <c r="J68" s="28"/>
      <c r="K68" s="29"/>
      <c r="L68" s="39"/>
      <c r="M68" s="40"/>
      <c r="V68">
        <f ca="1">CHOOSE($B$15,55,51,52,53,54,55)</f>
        <v>55</v>
      </c>
      <c r="AA68" s="47">
        <f ca="1">CHOOSE($BF$41,44,41,42,43)</f>
        <v>41</v>
      </c>
      <c r="AD68" s="47"/>
      <c r="AE68">
        <f ca="1">CHOOSE($BF$21,37,31,32,33,34,35,36)</f>
        <v>32</v>
      </c>
      <c r="AM68" s="27">
        <v>31</v>
      </c>
      <c r="AN68" s="28" t="str">
        <f ca="1">IF(BH$73=AM68,BI$73,IF(BH$74=AM68,BI$74,IF(BH$75=AM68,BI$75,IF(BH$76=AM68,BI$76,IF(BH$77=AM68,BI$77,IF(BH$78=AM68,BI$78,BI$79))))))</f>
        <v>大阪</v>
      </c>
      <c r="AO68" s="28"/>
      <c r="AP68" s="28"/>
      <c r="AQ68" s="28"/>
      <c r="AR68" s="28"/>
      <c r="AS68" s="29"/>
      <c r="AT68" s="33" t="str">
        <f ca="1">IF(AN68="大阪","府",IF(AN68="京都","府","県"))</f>
        <v>府</v>
      </c>
      <c r="AU68" s="34"/>
      <c r="AW68" s="27"/>
      <c r="AX68" s="71"/>
      <c r="AY68" s="72"/>
      <c r="AZ68" s="72"/>
      <c r="BA68" s="72"/>
      <c r="BB68" s="72"/>
      <c r="BC68" s="72"/>
      <c r="BD68" s="33"/>
      <c r="BE68" s="34"/>
      <c r="BH68">
        <f ca="1">AN64</f>
        <v>15</v>
      </c>
      <c r="BI68" t="s">
        <v>26</v>
      </c>
    </row>
    <row r="69" spans="1:61" ht="18" customHeight="1" x14ac:dyDescent="0.15">
      <c r="A69">
        <f ca="1">T75</f>
        <v>62</v>
      </c>
      <c r="B69" t="s">
        <v>36</v>
      </c>
      <c r="E69" s="27">
        <v>67</v>
      </c>
      <c r="F69" s="28" t="str">
        <f t="shared" ref="F69" ca="1" si="18">IF(A$63=E69,B$63,IF(A$64=E69,B$64,IF(A$65=E69,B$65,IF(A$66=E69,B$66,IF(A$67=E69,B$67,IF(A$68=E69,B$68,B$69))))))</f>
        <v>大分</v>
      </c>
      <c r="G69" s="28"/>
      <c r="H69" s="28"/>
      <c r="I69" s="28"/>
      <c r="J69" s="28"/>
      <c r="K69" s="29"/>
      <c r="L69" s="37" t="s">
        <v>9</v>
      </c>
      <c r="M69" s="38"/>
      <c r="AA69" s="47"/>
      <c r="AB69">
        <f ca="1">CHOOSE($BF$41,43,44,41,42)</f>
        <v>44</v>
      </c>
      <c r="AD69">
        <f ca="1">CHOOSE($BF$21,33,34,35,36,37,31,32)</f>
        <v>35</v>
      </c>
      <c r="AM69" s="27"/>
      <c r="AN69" s="28"/>
      <c r="AO69" s="28"/>
      <c r="AP69" s="28"/>
      <c r="AQ69" s="28"/>
      <c r="AR69" s="28"/>
      <c r="AS69" s="29"/>
      <c r="AT69" s="33"/>
      <c r="AU69" s="34"/>
      <c r="AW69" s="27">
        <v>14</v>
      </c>
      <c r="AX69" s="69" t="str">
        <f ca="1">IF(BH$63=AW69,BI$63,IF(BH$64=AW69,BI$64,IF(BH$65=AW69,BI$65,IF(BH$66=AW69,BI$66,IF(BH$67=AW69,BI$67,IF(BH68=AW69,BI$68,BI$69))))))</f>
        <v>東京</v>
      </c>
      <c r="AY69" s="70"/>
      <c r="AZ69" s="70"/>
      <c r="BA69" s="70"/>
      <c r="BB69" s="70"/>
      <c r="BC69" s="70"/>
      <c r="BD69" s="33" t="str">
        <f t="shared" ref="BD69" ca="1" si="19">IF(AX69="東京","都","県")</f>
        <v>都</v>
      </c>
      <c r="BE69" s="34"/>
      <c r="BH69">
        <f ca="1">AL65</f>
        <v>11</v>
      </c>
      <c r="BI69" t="s">
        <v>27</v>
      </c>
    </row>
    <row r="70" spans="1:61" ht="18" customHeight="1" x14ac:dyDescent="0.15">
      <c r="E70" s="27"/>
      <c r="F70" s="28"/>
      <c r="G70" s="28"/>
      <c r="H70" s="28"/>
      <c r="I70" s="28"/>
      <c r="J70" s="28"/>
      <c r="K70" s="29"/>
      <c r="L70" s="39"/>
      <c r="M70" s="40"/>
      <c r="T70">
        <f ca="1">CHOOSE($BF$21,61,62,63,64,65,66,67)</f>
        <v>63</v>
      </c>
      <c r="Y70">
        <f ca="1">CHOOSE($BF$41,41,42,43,44)</f>
        <v>42</v>
      </c>
      <c r="Z70">
        <f ca="1">CHOOSE($BF$41,42,43,44,41)</f>
        <v>43</v>
      </c>
      <c r="AM70" s="27">
        <v>32</v>
      </c>
      <c r="AN70" s="28" t="str">
        <f t="shared" ref="AN70" ca="1" si="20">IF(BH$73=AM70,BI$73,IF(BH$74=AM70,BI$74,IF(BH$75=AM70,BI$75,IF(BH$76=AM70,BI$76,IF(BH$77=AM70,BI$77,IF(BH$78=AM70,BI$78,BI$79))))))</f>
        <v>奈良</v>
      </c>
      <c r="AO70" s="28"/>
      <c r="AP70" s="28"/>
      <c r="AQ70" s="28"/>
      <c r="AR70" s="28"/>
      <c r="AS70" s="29"/>
      <c r="AT70" s="33" t="str">
        <f t="shared" ref="AT70" ca="1" si="21">IF(AN70="大阪","府",IF(AN70="京都","府","県"))</f>
        <v>県</v>
      </c>
      <c r="AU70" s="34"/>
      <c r="AW70" s="27"/>
      <c r="AX70" s="71"/>
      <c r="AY70" s="72"/>
      <c r="AZ70" s="72"/>
      <c r="BA70" s="72"/>
      <c r="BB70" s="72"/>
      <c r="BC70" s="72"/>
      <c r="BD70" s="33"/>
      <c r="BE70" s="34"/>
    </row>
    <row r="71" spans="1:61" ht="18" customHeight="1" x14ac:dyDescent="0.15">
      <c r="R71" t="s">
        <v>14</v>
      </c>
      <c r="S71">
        <f ca="1">CHOOSE($BF$21,62,63,64,65,66,67,61)</f>
        <v>64</v>
      </c>
      <c r="V71" s="10">
        <f ca="1">CHOOSE($BF$21,65,66,67,61,62,63,64)</f>
        <v>67</v>
      </c>
      <c r="AM71" s="27"/>
      <c r="AN71" s="28"/>
      <c r="AO71" s="28"/>
      <c r="AP71" s="28"/>
      <c r="AQ71" s="28"/>
      <c r="AR71" s="28"/>
      <c r="AS71" s="29"/>
      <c r="AT71" s="33"/>
      <c r="AU71" s="34"/>
      <c r="AW71" s="27">
        <v>15</v>
      </c>
      <c r="AX71" s="69" t="str">
        <f ca="1">IF(BH$63=AW71,BI$63,IF(BH$64=AW71,BI$64,IF(BH$65=AW71,BI$65,IF(BH$66=AW71,BI$66,IF(BH$67=AW71,BI$67,IF(BH$68=AW71,BI$68,BI$69))))))</f>
        <v>千葉</v>
      </c>
      <c r="AY71" s="70"/>
      <c r="AZ71" s="70"/>
      <c r="BA71" s="70"/>
      <c r="BB71" s="70"/>
      <c r="BC71" s="70"/>
      <c r="BD71" s="33" t="str">
        <f t="shared" ref="BD71" ca="1" si="22">IF(AX71="東京","都","県")</f>
        <v>県</v>
      </c>
      <c r="BE71" s="34"/>
    </row>
    <row r="72" spans="1:61" ht="18" customHeight="1" x14ac:dyDescent="0.15">
      <c r="R72" s="10">
        <f ca="1">CHOOSE($BF$21,63,64,65,66,67,61,62)</f>
        <v>65</v>
      </c>
      <c r="U72">
        <f ca="1">CHOOSE($BF$21,64,65,66,67,61,62,63)</f>
        <v>66</v>
      </c>
      <c r="AC72" s="41" t="s">
        <v>4</v>
      </c>
      <c r="AD72" s="42"/>
      <c r="AE72" s="42"/>
      <c r="AF72" s="42"/>
      <c r="AG72" s="42"/>
      <c r="AH72" s="42"/>
      <c r="AI72" s="42"/>
      <c r="AJ72" s="42"/>
      <c r="AK72" s="43"/>
      <c r="AM72" s="27">
        <v>33</v>
      </c>
      <c r="AN72" s="28" t="str">
        <f t="shared" ref="AN72" ca="1" si="23">IF(BH$73=AM72,BI$73,IF(BH$74=AM72,BI$74,IF(BH$75=AM72,BI$75,IF(BH$76=AM72,BI$76,IF(BH$77=AM72,BI$77,IF(BH$78=AM72,BI$78,BI$79))))))</f>
        <v>兵庫</v>
      </c>
      <c r="AO72" s="28"/>
      <c r="AP72" s="28"/>
      <c r="AQ72" s="28"/>
      <c r="AR72" s="28"/>
      <c r="AS72" s="29"/>
      <c r="AT72" s="33" t="str">
        <f t="shared" ref="AT72" ca="1" si="24">IF(AN72="大阪","府",IF(AN72="京都","府","県"))</f>
        <v>県</v>
      </c>
      <c r="AU72" s="34"/>
      <c r="AW72" s="27"/>
      <c r="AX72" s="71"/>
      <c r="AY72" s="72"/>
      <c r="AZ72" s="72"/>
      <c r="BA72" s="72"/>
      <c r="BB72" s="72"/>
      <c r="BC72" s="72"/>
      <c r="BD72" s="33"/>
      <c r="BE72" s="34"/>
    </row>
    <row r="73" spans="1:61" ht="18" customHeight="1" x14ac:dyDescent="0.15">
      <c r="V73">
        <f ca="1">CHOOSE($BF$21,66,67,61,62,63,64,65)</f>
        <v>61</v>
      </c>
      <c r="AC73" s="44"/>
      <c r="AD73" s="45"/>
      <c r="AE73" s="45"/>
      <c r="AF73" s="45"/>
      <c r="AG73" s="45"/>
      <c r="AH73" s="45"/>
      <c r="AI73" s="45"/>
      <c r="AJ73" s="45"/>
      <c r="AK73" s="46"/>
      <c r="AM73" s="27"/>
      <c r="AN73" s="28"/>
      <c r="AO73" s="28"/>
      <c r="AP73" s="28"/>
      <c r="AQ73" s="28"/>
      <c r="AR73" s="28"/>
      <c r="AS73" s="29"/>
      <c r="AT73" s="33"/>
      <c r="AU73" s="34"/>
      <c r="AW73" s="27">
        <v>16</v>
      </c>
      <c r="AX73" s="69" t="str">
        <f ca="1">IF(BH$63=AW73,BI$63,IF(BH$64=AW73,BI$64,IF(BH$65=AW73,BI$65,IF(BH$66=AW73,BI$66,IF(BH$67=AW73,BI$67,IF(BH$68=AW73,BI$68,BI$69))))))</f>
        <v>埼玉</v>
      </c>
      <c r="AY73" s="70"/>
      <c r="AZ73" s="70"/>
      <c r="BA73" s="70"/>
      <c r="BB73" s="70"/>
      <c r="BC73" s="70"/>
      <c r="BD73" s="33" t="str">
        <f t="shared" ref="BD73" ca="1" si="25">IF(AX73="東京","都","県")</f>
        <v>県</v>
      </c>
      <c r="BE73" s="34"/>
      <c r="BH73">
        <f ca="1">AF66</f>
        <v>37</v>
      </c>
      <c r="BI73" t="s">
        <v>38</v>
      </c>
    </row>
    <row r="74" spans="1:61" ht="18" customHeight="1" x14ac:dyDescent="0.15">
      <c r="AC74" s="27">
        <v>41</v>
      </c>
      <c r="AD74" s="28" t="str">
        <f ca="1">IF(BH$81=AC74,BI$81,IF(BH$82=AC74,BI$82,IF(BH$83=AC74,BI$83,BI$84)))</f>
        <v>香川</v>
      </c>
      <c r="AE74" s="28"/>
      <c r="AF74" s="28"/>
      <c r="AG74" s="28"/>
      <c r="AH74" s="28"/>
      <c r="AI74" s="29"/>
      <c r="AJ74" s="30" t="s">
        <v>11</v>
      </c>
      <c r="AK74" s="31"/>
      <c r="AM74" s="27">
        <v>34</v>
      </c>
      <c r="AN74" s="28" t="str">
        <f t="shared" ref="AN74" ca="1" si="26">IF(BH$73=AM74,BI$73,IF(BH$74=AM74,BI$74,IF(BH$75=AM74,BI$75,IF(BH$76=AM74,BI$76,IF(BH$77=AM74,BI$77,IF(BH$78=AM74,BI$78,BI$79))))))</f>
        <v>三重</v>
      </c>
      <c r="AO74" s="28"/>
      <c r="AP74" s="28"/>
      <c r="AQ74" s="28"/>
      <c r="AR74" s="28"/>
      <c r="AS74" s="29"/>
      <c r="AT74" s="33" t="str">
        <f t="shared" ref="AT74" ca="1" si="27">IF(AN74="大阪","府",IF(AN74="京都","府","県"))</f>
        <v>県</v>
      </c>
      <c r="AU74" s="34"/>
      <c r="AW74" s="27"/>
      <c r="AX74" s="71"/>
      <c r="AY74" s="72"/>
      <c r="AZ74" s="72"/>
      <c r="BA74" s="72"/>
      <c r="BB74" s="72"/>
      <c r="BC74" s="72"/>
      <c r="BD74" s="33"/>
      <c r="BE74" s="34"/>
      <c r="BH74">
        <f ca="1">AF67</f>
        <v>34</v>
      </c>
      <c r="BI74" t="s">
        <v>39</v>
      </c>
    </row>
    <row r="75" spans="1:61" ht="18" customHeight="1" x14ac:dyDescent="0.15">
      <c r="K75" t="s">
        <v>37</v>
      </c>
      <c r="T75">
        <f ca="1">CHOOSE($BF$21,67,61,62,63,64,65,66,)</f>
        <v>62</v>
      </c>
      <c r="AC75" s="27"/>
      <c r="AD75" s="28"/>
      <c r="AE75" s="28"/>
      <c r="AF75" s="28"/>
      <c r="AG75" s="28"/>
      <c r="AH75" s="28"/>
      <c r="AI75" s="29"/>
      <c r="AJ75" s="32"/>
      <c r="AK75" s="31"/>
      <c r="AM75" s="27"/>
      <c r="AN75" s="28"/>
      <c r="AO75" s="28"/>
      <c r="AP75" s="28"/>
      <c r="AQ75" s="28"/>
      <c r="AR75" s="28"/>
      <c r="AS75" s="29"/>
      <c r="AT75" s="33"/>
      <c r="AU75" s="34"/>
      <c r="AW75" s="27">
        <v>17</v>
      </c>
      <c r="AX75" s="69" t="str">
        <f ca="1">IF(BH$63=AW75,BI$63,IF(BH$64=AW75,BI$64,IF(BH$65=AW75,BI$65,IF(BH$66=AW75,BI$66,IF(BH$67=AW75,BI$67,IF(BH$68=AW75,BI$68,BI$69))))))</f>
        <v>群馬</v>
      </c>
      <c r="AY75" s="70"/>
      <c r="AZ75" s="70"/>
      <c r="BA75" s="70"/>
      <c r="BB75" s="70"/>
      <c r="BC75" s="70"/>
      <c r="BD75" s="33" t="str">
        <f t="shared" ref="BD75" ca="1" si="28">IF(AX75="東京","都","県")</f>
        <v>県</v>
      </c>
      <c r="BE75" s="34"/>
      <c r="BH75">
        <f ca="1">AE68</f>
        <v>32</v>
      </c>
      <c r="BI75" t="s">
        <v>40</v>
      </c>
    </row>
    <row r="76" spans="1:61" ht="18" customHeight="1" x14ac:dyDescent="0.15">
      <c r="K76">
        <v>68</v>
      </c>
      <c r="AC76" s="27">
        <v>42</v>
      </c>
      <c r="AD76" s="28" t="str">
        <f t="shared" ref="AD76" ca="1" si="29">IF(BH$81=AC76,BI$81,IF(BH$82=AC76,BI$82,IF(BH$83=AC76,BI$83,BI$84)))</f>
        <v>愛媛</v>
      </c>
      <c r="AE76" s="28"/>
      <c r="AF76" s="28"/>
      <c r="AG76" s="28"/>
      <c r="AH76" s="28"/>
      <c r="AI76" s="29"/>
      <c r="AJ76" s="30" t="s">
        <v>11</v>
      </c>
      <c r="AK76" s="31"/>
      <c r="AM76" s="27">
        <v>35</v>
      </c>
      <c r="AN76" s="28" t="str">
        <f t="shared" ref="AN76" ca="1" si="30">IF(BH$73=AM76,BI$73,IF(BH$74=AM76,BI$74,IF(BH$75=AM76,BI$75,IF(BH$76=AM76,BI$76,IF(BH$77=AM76,BI$77,IF(BH$78=AM76,BI$78,BI$79))))))</f>
        <v>和歌山</v>
      </c>
      <c r="AO76" s="28"/>
      <c r="AP76" s="28"/>
      <c r="AQ76" s="28"/>
      <c r="AR76" s="28"/>
      <c r="AS76" s="29"/>
      <c r="AT76" s="33" t="str">
        <f t="shared" ref="AT76" ca="1" si="31">IF(AN76="大阪","府",IF(AN76="京都","府","県"))</f>
        <v>県</v>
      </c>
      <c r="AU76" s="34"/>
      <c r="AW76" s="27"/>
      <c r="AX76" s="71"/>
      <c r="AY76" s="72"/>
      <c r="AZ76" s="72"/>
      <c r="BA76" s="72"/>
      <c r="BB76" s="72"/>
      <c r="BC76" s="72"/>
      <c r="BD76" s="33"/>
      <c r="BE76" s="34"/>
      <c r="BH76">
        <f ca="1">AD65</f>
        <v>36</v>
      </c>
      <c r="BI76" t="s">
        <v>41</v>
      </c>
    </row>
    <row r="77" spans="1:61" ht="18" customHeight="1" x14ac:dyDescent="0.15">
      <c r="AC77" s="27"/>
      <c r="AD77" s="28"/>
      <c r="AE77" s="28"/>
      <c r="AF77" s="28"/>
      <c r="AG77" s="28"/>
      <c r="AH77" s="28"/>
      <c r="AI77" s="29"/>
      <c r="AJ77" s="32"/>
      <c r="AK77" s="31"/>
      <c r="AM77" s="27"/>
      <c r="AN77" s="28"/>
      <c r="AO77" s="28"/>
      <c r="AP77" s="28"/>
      <c r="AQ77" s="28"/>
      <c r="AR77" s="28"/>
      <c r="AS77" s="29"/>
      <c r="AT77" s="33"/>
      <c r="AU77" s="34"/>
      <c r="AV77" s="6"/>
      <c r="AW77" s="5"/>
      <c r="AX77" s="5"/>
      <c r="AY77" s="5"/>
      <c r="AZ77" s="5"/>
      <c r="BA77" s="5"/>
      <c r="BB77" s="5"/>
      <c r="BC77" s="5"/>
      <c r="BD77" s="5"/>
      <c r="BE77" s="5"/>
      <c r="BH77">
        <f ca="1">AD67</f>
        <v>31</v>
      </c>
      <c r="BI77" t="s">
        <v>42</v>
      </c>
    </row>
    <row r="78" spans="1:61" ht="18" customHeight="1" x14ac:dyDescent="0.15">
      <c r="E78" s="27">
        <v>68</v>
      </c>
      <c r="F78" s="35" t="s">
        <v>29</v>
      </c>
      <c r="G78" s="35"/>
      <c r="H78" s="35"/>
      <c r="I78" s="35"/>
      <c r="J78" s="35"/>
      <c r="K78" s="36"/>
      <c r="L78" s="37" t="s">
        <v>9</v>
      </c>
      <c r="M78" s="38"/>
      <c r="AC78" s="27">
        <v>43</v>
      </c>
      <c r="AD78" s="28" t="str">
        <f t="shared" ref="AD78" ca="1" si="32">IF(BH$81=AC78,BI$81,IF(BH$82=AC78,BI$82,IF(BH$83=AC78,BI$83,BI$84)))</f>
        <v>高知</v>
      </c>
      <c r="AE78" s="28"/>
      <c r="AF78" s="28"/>
      <c r="AG78" s="28"/>
      <c r="AH78" s="28"/>
      <c r="AI78" s="29"/>
      <c r="AJ78" s="30" t="s">
        <v>11</v>
      </c>
      <c r="AK78" s="31"/>
      <c r="AM78" s="27">
        <v>36</v>
      </c>
      <c r="AN78" s="28" t="str">
        <f t="shared" ref="AN78" ca="1" si="33">IF(BH$73=AM78,BI$73,IF(BH$74=AM78,BI$74,IF(BH$75=AM78,BI$75,IF(BH$76=AM78,BI$76,IF(BH$77=AM78,BI$77,IF(BH$78=AM78,BI$78,BI$79))))))</f>
        <v>京都</v>
      </c>
      <c r="AO78" s="28"/>
      <c r="AP78" s="28"/>
      <c r="AQ78" s="28"/>
      <c r="AR78" s="28"/>
      <c r="AS78" s="29"/>
      <c r="AT78" s="33" t="str">
        <f t="shared" ref="AT78" ca="1" si="34">IF(AN78="大阪","府",IF(AN78="京都","府","県"))</f>
        <v>府</v>
      </c>
      <c r="AU78" s="34"/>
      <c r="AV78" s="6"/>
      <c r="AW78" s="7"/>
      <c r="AX78" s="7"/>
      <c r="AY78" s="7"/>
      <c r="AZ78" s="7"/>
      <c r="BA78" s="7"/>
      <c r="BB78" s="7"/>
      <c r="BC78" s="7"/>
      <c r="BD78" s="7"/>
      <c r="BE78" s="7"/>
      <c r="BH78">
        <f ca="1">AD69</f>
        <v>35</v>
      </c>
      <c r="BI78" t="s">
        <v>43</v>
      </c>
    </row>
    <row r="79" spans="1:61" ht="18" customHeight="1" x14ac:dyDescent="0.15">
      <c r="E79" s="27"/>
      <c r="F79" s="35"/>
      <c r="G79" s="35"/>
      <c r="H79" s="35"/>
      <c r="I79" s="35"/>
      <c r="J79" s="35"/>
      <c r="K79" s="36"/>
      <c r="L79" s="39"/>
      <c r="M79" s="40"/>
      <c r="AC79" s="27"/>
      <c r="AD79" s="28"/>
      <c r="AE79" s="28"/>
      <c r="AF79" s="28"/>
      <c r="AG79" s="28"/>
      <c r="AH79" s="28"/>
      <c r="AI79" s="29"/>
      <c r="AJ79" s="32"/>
      <c r="AK79" s="31"/>
      <c r="AM79" s="27"/>
      <c r="AN79" s="28"/>
      <c r="AO79" s="28"/>
      <c r="AP79" s="28"/>
      <c r="AQ79" s="28"/>
      <c r="AR79" s="28"/>
      <c r="AS79" s="29"/>
      <c r="AT79" s="33"/>
      <c r="AU79" s="34"/>
      <c r="BH79">
        <f ca="1">AC66</f>
        <v>33</v>
      </c>
      <c r="BI79" t="s">
        <v>44</v>
      </c>
    </row>
    <row r="80" spans="1:61" ht="18" customHeight="1" x14ac:dyDescent="0.15">
      <c r="AC80" s="27">
        <v>44</v>
      </c>
      <c r="AD80" s="28" t="str">
        <f t="shared" ref="AD80" ca="1" si="35">IF(BH$81=AC80,BI$81,IF(BH$82=AC80,BI$82,IF(BH$83=AC80,BI$83,BI$84)))</f>
        <v>徳島</v>
      </c>
      <c r="AE80" s="28"/>
      <c r="AF80" s="28"/>
      <c r="AG80" s="28"/>
      <c r="AH80" s="28"/>
      <c r="AI80" s="29"/>
      <c r="AJ80" s="30" t="s">
        <v>11</v>
      </c>
      <c r="AK80" s="31"/>
      <c r="AM80" s="27">
        <v>37</v>
      </c>
      <c r="AN80" s="28" t="str">
        <f t="shared" ref="AN80" ca="1" si="36">IF(BH$73=AM80,BI$73,IF(BH$74=AM80,BI$74,IF(BH$75=AM80,BI$75,IF(BH$76=AM80,BI$76,IF(BH$77=AM80,BI$77,IF(BH$78=AM80,BI$78,BI$79))))))</f>
        <v>滋賀</v>
      </c>
      <c r="AO80" s="28"/>
      <c r="AP80" s="28"/>
      <c r="AQ80" s="28"/>
      <c r="AR80" s="28"/>
      <c r="AS80" s="29"/>
      <c r="AT80" s="33" t="str">
        <f t="shared" ref="AT80" ca="1" si="37">IF(AN80="大阪","府",IF(AN80="京都","府","県"))</f>
        <v>県</v>
      </c>
      <c r="AU80" s="34"/>
    </row>
    <row r="81" spans="29:61" ht="18" customHeight="1" x14ac:dyDescent="0.15">
      <c r="AC81" s="27"/>
      <c r="AD81" s="28"/>
      <c r="AE81" s="28"/>
      <c r="AF81" s="28"/>
      <c r="AG81" s="28"/>
      <c r="AH81" s="28"/>
      <c r="AI81" s="29"/>
      <c r="AJ81" s="32"/>
      <c r="AK81" s="31"/>
      <c r="AM81" s="27"/>
      <c r="AN81" s="28"/>
      <c r="AO81" s="28"/>
      <c r="AP81" s="28"/>
      <c r="AQ81" s="28"/>
      <c r="AR81" s="28"/>
      <c r="AS81" s="29"/>
      <c r="AT81" s="33"/>
      <c r="AU81" s="34"/>
      <c r="BF81" s="8">
        <f ca="1">BF41</f>
        <v>2</v>
      </c>
      <c r="BH81">
        <f ca="1">AA68</f>
        <v>41</v>
      </c>
      <c r="BI81" t="s">
        <v>46</v>
      </c>
    </row>
    <row r="82" spans="29:61" ht="18" customHeight="1" x14ac:dyDescent="0.15">
      <c r="BH82">
        <f ca="1">AB69</f>
        <v>44</v>
      </c>
      <c r="BI82" t="s">
        <v>45</v>
      </c>
    </row>
    <row r="83" spans="29:61" ht="18" customHeight="1" x14ac:dyDescent="0.15">
      <c r="BH83">
        <f ca="1">Z70</f>
        <v>43</v>
      </c>
      <c r="BI83" t="s">
        <v>47</v>
      </c>
    </row>
    <row r="84" spans="29:61" ht="18" customHeight="1" x14ac:dyDescent="0.15">
      <c r="BH84">
        <f ca="1">Y70</f>
        <v>42</v>
      </c>
      <c r="BI84" t="s">
        <v>48</v>
      </c>
    </row>
    <row r="85" spans="29:61" ht="18" customHeight="1" x14ac:dyDescent="0.15"/>
    <row r="86" spans="29:61" ht="18" customHeight="1" x14ac:dyDescent="0.15"/>
    <row r="87" spans="29:61" ht="18" customHeight="1" x14ac:dyDescent="0.15"/>
    <row r="88" spans="29:61" ht="18" customHeight="1" x14ac:dyDescent="0.15"/>
    <row r="89" spans="29:61" ht="18" customHeight="1" x14ac:dyDescent="0.15"/>
    <row r="90" spans="29:61" ht="18" customHeight="1" x14ac:dyDescent="0.15"/>
    <row r="91" spans="29:61" ht="18" customHeight="1" x14ac:dyDescent="0.15"/>
    <row r="92" spans="29:61" ht="18" customHeight="1" x14ac:dyDescent="0.15"/>
    <row r="93" spans="29:61" ht="18" customHeight="1" x14ac:dyDescent="0.15"/>
    <row r="94" spans="29:61" ht="18" customHeight="1" x14ac:dyDescent="0.15"/>
    <row r="95" spans="29:61" ht="18" customHeight="1" x14ac:dyDescent="0.15"/>
    <row r="96" spans="29:61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37.5" customHeight="1" x14ac:dyDescent="0.15"/>
    <row r="109" ht="37.5" customHeight="1" x14ac:dyDescent="0.15"/>
    <row r="110" ht="37.5" customHeight="1" x14ac:dyDescent="0.15"/>
    <row r="111" ht="37.5" customHeight="1" x14ac:dyDescent="0.15"/>
    <row r="112" ht="37.5" customHeight="1" x14ac:dyDescent="0.15"/>
    <row r="113" ht="37.5" customHeight="1" x14ac:dyDescent="0.15"/>
    <row r="114" ht="37.5" customHeight="1" x14ac:dyDescent="0.15"/>
    <row r="115" ht="37.5" customHeight="1" x14ac:dyDescent="0.15"/>
    <row r="116" ht="37.5" customHeight="1" x14ac:dyDescent="0.15"/>
    <row r="117" ht="37.5" customHeight="1" x14ac:dyDescent="0.15"/>
  </sheetData>
  <mergeCells count="306">
    <mergeCell ref="AO3:AR4"/>
    <mergeCell ref="AS3:BE4"/>
    <mergeCell ref="T4:AB5"/>
    <mergeCell ref="AC4:AC5"/>
    <mergeCell ref="AD4:AI5"/>
    <mergeCell ref="AJ4:AK5"/>
    <mergeCell ref="AW6:BE7"/>
    <mergeCell ref="T8:T9"/>
    <mergeCell ref="U8:Z9"/>
    <mergeCell ref="AA8:AB9"/>
    <mergeCell ref="AC8:AC9"/>
    <mergeCell ref="AD8:AI9"/>
    <mergeCell ref="AJ8:AK9"/>
    <mergeCell ref="AW8:AW9"/>
    <mergeCell ref="AX8:BC9"/>
    <mergeCell ref="BD8:BE9"/>
    <mergeCell ref="T6:T7"/>
    <mergeCell ref="U6:Z7"/>
    <mergeCell ref="AA6:AB7"/>
    <mergeCell ref="AC6:AC7"/>
    <mergeCell ref="AD6:AI7"/>
    <mergeCell ref="AJ6:AK7"/>
    <mergeCell ref="BC5:BE5"/>
    <mergeCell ref="AW10:AW11"/>
    <mergeCell ref="AX10:BC11"/>
    <mergeCell ref="BD10:BE11"/>
    <mergeCell ref="T12:T13"/>
    <mergeCell ref="U12:Z13"/>
    <mergeCell ref="AA12:AB13"/>
    <mergeCell ref="AC12:AC13"/>
    <mergeCell ref="AD12:AI13"/>
    <mergeCell ref="AJ12:AK13"/>
    <mergeCell ref="AW12:AW13"/>
    <mergeCell ref="T10:T11"/>
    <mergeCell ref="U10:Z11"/>
    <mergeCell ref="AA10:AB11"/>
    <mergeCell ref="AC10:AC11"/>
    <mergeCell ref="AD10:AI11"/>
    <mergeCell ref="AJ10:AK11"/>
    <mergeCell ref="AX12:BC13"/>
    <mergeCell ref="BD12:BE13"/>
    <mergeCell ref="AW14:AW15"/>
    <mergeCell ref="AX14:BC15"/>
    <mergeCell ref="BD14:BE15"/>
    <mergeCell ref="E15:M16"/>
    <mergeCell ref="O15:W16"/>
    <mergeCell ref="Y17:AD18"/>
    <mergeCell ref="AE17:AF18"/>
    <mergeCell ref="AW18:AW19"/>
    <mergeCell ref="AX18:BC19"/>
    <mergeCell ref="BD18:BE19"/>
    <mergeCell ref="E19:E20"/>
    <mergeCell ref="F19:K20"/>
    <mergeCell ref="L19:M20"/>
    <mergeCell ref="O19:O20"/>
    <mergeCell ref="P19:U20"/>
    <mergeCell ref="AW16:AW17"/>
    <mergeCell ref="AX16:BC17"/>
    <mergeCell ref="BD16:BE17"/>
    <mergeCell ref="E17:E18"/>
    <mergeCell ref="F17:K18"/>
    <mergeCell ref="L17:M18"/>
    <mergeCell ref="P17:U18"/>
    <mergeCell ref="V17:W18"/>
    <mergeCell ref="X17:X18"/>
    <mergeCell ref="AW21:BE22"/>
    <mergeCell ref="E23:E24"/>
    <mergeCell ref="F23:K24"/>
    <mergeCell ref="L23:M24"/>
    <mergeCell ref="AW23:AW24"/>
    <mergeCell ref="AX23:BC24"/>
    <mergeCell ref="BD23:BE24"/>
    <mergeCell ref="V19:W20"/>
    <mergeCell ref="X19:X20"/>
    <mergeCell ref="Y19:AD20"/>
    <mergeCell ref="AE19:AF20"/>
    <mergeCell ref="E21:E22"/>
    <mergeCell ref="F21:K22"/>
    <mergeCell ref="L21:M22"/>
    <mergeCell ref="O21:O22"/>
    <mergeCell ref="P21:U22"/>
    <mergeCell ref="V21:W22"/>
    <mergeCell ref="AW27:AW28"/>
    <mergeCell ref="AX27:BC28"/>
    <mergeCell ref="BD27:BE28"/>
    <mergeCell ref="AM28:AM29"/>
    <mergeCell ref="AN28:AS29"/>
    <mergeCell ref="AT28:AU29"/>
    <mergeCell ref="E25:E26"/>
    <mergeCell ref="F25:K26"/>
    <mergeCell ref="L25:M26"/>
    <mergeCell ref="AW25:AW26"/>
    <mergeCell ref="AX25:BC26"/>
    <mergeCell ref="BD25:BE26"/>
    <mergeCell ref="AM26:AU27"/>
    <mergeCell ref="E27:E28"/>
    <mergeCell ref="F27:K28"/>
    <mergeCell ref="L27:M28"/>
    <mergeCell ref="E29:E30"/>
    <mergeCell ref="F29:K30"/>
    <mergeCell ref="L29:M30"/>
    <mergeCell ref="AW29:AW30"/>
    <mergeCell ref="AX29:BC30"/>
    <mergeCell ref="BD29:BE30"/>
    <mergeCell ref="AM30:AM31"/>
    <mergeCell ref="AN30:AS31"/>
    <mergeCell ref="BD31:BE32"/>
    <mergeCell ref="AC32:AK33"/>
    <mergeCell ref="AM32:AM33"/>
    <mergeCell ref="AN32:AS33"/>
    <mergeCell ref="AT32:AU33"/>
    <mergeCell ref="AW33:AW34"/>
    <mergeCell ref="AX33:BC34"/>
    <mergeCell ref="BD33:BE34"/>
    <mergeCell ref="AC34:AC35"/>
    <mergeCell ref="AX35:BC36"/>
    <mergeCell ref="BD35:BE36"/>
    <mergeCell ref="AT30:AU31"/>
    <mergeCell ref="AW31:AW32"/>
    <mergeCell ref="AD34:AI35"/>
    <mergeCell ref="AJ34:AK35"/>
    <mergeCell ref="AM34:AM35"/>
    <mergeCell ref="AN34:AS35"/>
    <mergeCell ref="AT34:AU35"/>
    <mergeCell ref="AW35:AW36"/>
    <mergeCell ref="AX31:BC32"/>
    <mergeCell ref="L12:P13"/>
    <mergeCell ref="Q12:R13"/>
    <mergeCell ref="AC40:AC41"/>
    <mergeCell ref="AD40:AI41"/>
    <mergeCell ref="AJ40:AK41"/>
    <mergeCell ref="AM40:AM41"/>
    <mergeCell ref="AN40:AS41"/>
    <mergeCell ref="AT40:AU41"/>
    <mergeCell ref="AC38:AC39"/>
    <mergeCell ref="AD38:AI39"/>
    <mergeCell ref="AJ38:AK39"/>
    <mergeCell ref="AM38:AM39"/>
    <mergeCell ref="AN38:AS39"/>
    <mergeCell ref="AT38:AU39"/>
    <mergeCell ref="AC36:AC37"/>
    <mergeCell ref="AD36:AI37"/>
    <mergeCell ref="AJ36:AK37"/>
    <mergeCell ref="AM36:AM37"/>
    <mergeCell ref="AN36:AS37"/>
    <mergeCell ref="AT36:AU37"/>
    <mergeCell ref="AA28:AA29"/>
    <mergeCell ref="AD25:AD26"/>
    <mergeCell ref="AD27:AD28"/>
    <mergeCell ref="O17:O18"/>
    <mergeCell ref="E38:E39"/>
    <mergeCell ref="F38:K39"/>
    <mergeCell ref="L38:M39"/>
    <mergeCell ref="AO43:AR44"/>
    <mergeCell ref="AS43:BE44"/>
    <mergeCell ref="T44:AB45"/>
    <mergeCell ref="AC44:AC45"/>
    <mergeCell ref="AD44:AI45"/>
    <mergeCell ref="AJ44:AK45"/>
    <mergeCell ref="BC45:BE45"/>
    <mergeCell ref="T46:T47"/>
    <mergeCell ref="U46:Z47"/>
    <mergeCell ref="AA46:AB47"/>
    <mergeCell ref="AC46:AC47"/>
    <mergeCell ref="AD46:AI47"/>
    <mergeCell ref="AJ46:AK47"/>
    <mergeCell ref="AW46:BE47"/>
    <mergeCell ref="T48:T49"/>
    <mergeCell ref="U48:Z49"/>
    <mergeCell ref="AA48:AB49"/>
    <mergeCell ref="AC48:AC49"/>
    <mergeCell ref="AD48:AI49"/>
    <mergeCell ref="AJ48:AK49"/>
    <mergeCell ref="AW48:AW49"/>
    <mergeCell ref="AX48:BC49"/>
    <mergeCell ref="BD48:BE49"/>
    <mergeCell ref="T50:T51"/>
    <mergeCell ref="U50:Z51"/>
    <mergeCell ref="AA50:AB51"/>
    <mergeCell ref="AC50:AC51"/>
    <mergeCell ref="AD50:AI51"/>
    <mergeCell ref="AJ50:AK51"/>
    <mergeCell ref="AW50:AW51"/>
    <mergeCell ref="AX50:BC51"/>
    <mergeCell ref="BD50:BE51"/>
    <mergeCell ref="L52:P53"/>
    <mergeCell ref="Q52:R53"/>
    <mergeCell ref="T52:T53"/>
    <mergeCell ref="U52:Z53"/>
    <mergeCell ref="AA52:AB53"/>
    <mergeCell ref="AC52:AC53"/>
    <mergeCell ref="AD52:AI53"/>
    <mergeCell ref="AJ52:AK53"/>
    <mergeCell ref="AW52:AW53"/>
    <mergeCell ref="AX52:BC53"/>
    <mergeCell ref="BD52:BE53"/>
    <mergeCell ref="AW54:AW55"/>
    <mergeCell ref="AX54:BC55"/>
    <mergeCell ref="BD54:BE55"/>
    <mergeCell ref="E55:M56"/>
    <mergeCell ref="O55:W56"/>
    <mergeCell ref="AW56:AW57"/>
    <mergeCell ref="AX56:BC57"/>
    <mergeCell ref="BD56:BE57"/>
    <mergeCell ref="E57:E58"/>
    <mergeCell ref="F57:K58"/>
    <mergeCell ref="L57:M58"/>
    <mergeCell ref="O57:O58"/>
    <mergeCell ref="P57:U58"/>
    <mergeCell ref="V57:W58"/>
    <mergeCell ref="X57:X58"/>
    <mergeCell ref="Y57:AD58"/>
    <mergeCell ref="AE57:AF58"/>
    <mergeCell ref="AW58:AW59"/>
    <mergeCell ref="AX58:BC59"/>
    <mergeCell ref="BD58:BE59"/>
    <mergeCell ref="E59:E60"/>
    <mergeCell ref="F59:K60"/>
    <mergeCell ref="L59:M60"/>
    <mergeCell ref="O59:O60"/>
    <mergeCell ref="P59:U60"/>
    <mergeCell ref="V59:W60"/>
    <mergeCell ref="X59:X60"/>
    <mergeCell ref="Y59:AD60"/>
    <mergeCell ref="AE59:AF60"/>
    <mergeCell ref="E61:E62"/>
    <mergeCell ref="F61:K62"/>
    <mergeCell ref="L61:M62"/>
    <mergeCell ref="O61:O62"/>
    <mergeCell ref="P61:U62"/>
    <mergeCell ref="V61:W62"/>
    <mergeCell ref="AW61:BE62"/>
    <mergeCell ref="E63:E64"/>
    <mergeCell ref="F63:K64"/>
    <mergeCell ref="L63:M64"/>
    <mergeCell ref="AW63:AW64"/>
    <mergeCell ref="AX63:BC64"/>
    <mergeCell ref="BD63:BE64"/>
    <mergeCell ref="E65:E66"/>
    <mergeCell ref="F65:K66"/>
    <mergeCell ref="L65:M66"/>
    <mergeCell ref="AD65:AD66"/>
    <mergeCell ref="AW65:AW66"/>
    <mergeCell ref="AX65:BC66"/>
    <mergeCell ref="BD65:BE66"/>
    <mergeCell ref="AM66:AU67"/>
    <mergeCell ref="E67:E68"/>
    <mergeCell ref="F67:K68"/>
    <mergeCell ref="L67:M68"/>
    <mergeCell ref="AD67:AD68"/>
    <mergeCell ref="AW67:AW68"/>
    <mergeCell ref="AX67:BC68"/>
    <mergeCell ref="BD67:BE68"/>
    <mergeCell ref="AA68:AA69"/>
    <mergeCell ref="AM68:AM69"/>
    <mergeCell ref="AN68:AS69"/>
    <mergeCell ref="AT68:AU69"/>
    <mergeCell ref="E69:E70"/>
    <mergeCell ref="F69:K70"/>
    <mergeCell ref="L69:M70"/>
    <mergeCell ref="AW69:AW70"/>
    <mergeCell ref="AX69:BC70"/>
    <mergeCell ref="BD69:BE70"/>
    <mergeCell ref="AM70:AM71"/>
    <mergeCell ref="AN70:AS71"/>
    <mergeCell ref="AT70:AU71"/>
    <mergeCell ref="AW71:AW72"/>
    <mergeCell ref="AX71:BC72"/>
    <mergeCell ref="BD71:BE72"/>
    <mergeCell ref="AC72:AK73"/>
    <mergeCell ref="AM72:AM73"/>
    <mergeCell ref="AN72:AS73"/>
    <mergeCell ref="AT72:AU73"/>
    <mergeCell ref="AW73:AW74"/>
    <mergeCell ref="AX73:BC74"/>
    <mergeCell ref="BD73:BE74"/>
    <mergeCell ref="AC74:AC75"/>
    <mergeCell ref="AD74:AI75"/>
    <mergeCell ref="AJ74:AK75"/>
    <mergeCell ref="AM74:AM75"/>
    <mergeCell ref="AN74:AS75"/>
    <mergeCell ref="AT74:AU75"/>
    <mergeCell ref="AW75:AW76"/>
    <mergeCell ref="AX75:BC76"/>
    <mergeCell ref="BD75:BE76"/>
    <mergeCell ref="AC76:AC77"/>
    <mergeCell ref="AD76:AI77"/>
    <mergeCell ref="AJ76:AK77"/>
    <mergeCell ref="AM76:AM77"/>
    <mergeCell ref="AN76:AS77"/>
    <mergeCell ref="AT76:AU77"/>
    <mergeCell ref="AC80:AC81"/>
    <mergeCell ref="AD80:AI81"/>
    <mergeCell ref="AJ80:AK81"/>
    <mergeCell ref="AM80:AM81"/>
    <mergeCell ref="AN80:AS81"/>
    <mergeCell ref="AT80:AU81"/>
    <mergeCell ref="E78:E79"/>
    <mergeCell ref="F78:K79"/>
    <mergeCell ref="L78:M79"/>
    <mergeCell ref="AC78:AC79"/>
    <mergeCell ref="AD78:AI79"/>
    <mergeCell ref="AJ78:AK79"/>
    <mergeCell ref="AM78:AM79"/>
    <mergeCell ref="AN78:AS79"/>
    <mergeCell ref="AT78:AU79"/>
  </mergeCells>
  <phoneticPr fontId="1"/>
  <pageMargins left="0.51181102362204722" right="0.51181102362204722" top="0.55118110236220474" bottom="0.35433070866141736" header="0.31496062992125984" footer="0.31496062992125984"/>
  <pageSetup paperSize="12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Spinner 2">
              <controlPr defaultSize="0" print="0" autoPict="0">
                <anchor moveWithCells="1" sizeWithCells="1">
                  <from>
                    <xdr:col>58</xdr:col>
                    <xdr:colOff>57150</xdr:colOff>
                    <xdr:row>3</xdr:row>
                    <xdr:rowOff>28575</xdr:rowOff>
                  </from>
                  <to>
                    <xdr:col>58</xdr:col>
                    <xdr:colOff>609600</xdr:colOff>
                    <xdr:row>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5" name="Spinner 4">
              <controlPr defaultSize="0" print="0" autoPict="0">
                <anchor moveWithCells="1" sizeWithCells="1">
                  <from>
                    <xdr:col>58</xdr:col>
                    <xdr:colOff>57150</xdr:colOff>
                    <xdr:row>43</xdr:row>
                    <xdr:rowOff>28575</xdr:rowOff>
                  </from>
                  <to>
                    <xdr:col>58</xdr:col>
                    <xdr:colOff>609600</xdr:colOff>
                    <xdr:row>46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Sheet2 (2)</vt:lpstr>
      <vt:lpstr>'Sheet2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</dc:creator>
  <cp:lastModifiedBy>kazu</cp:lastModifiedBy>
  <cp:lastPrinted>2020-03-10T12:10:42Z</cp:lastPrinted>
  <dcterms:created xsi:type="dcterms:W3CDTF">2019-03-08T13:37:14Z</dcterms:created>
  <dcterms:modified xsi:type="dcterms:W3CDTF">2020-03-10T12:11:45Z</dcterms:modified>
</cp:coreProperties>
</file>